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fayyaz\Desktop\"/>
    </mc:Choice>
  </mc:AlternateContent>
  <bookViews>
    <workbookView xWindow="0" yWindow="0" windowWidth="20490" windowHeight="7755" activeTab="3"/>
  </bookViews>
  <sheets>
    <sheet name="Credit Approval" sheetId="1" r:id="rId1"/>
    <sheet name=" DBR CDC" sheetId="4" r:id="rId2"/>
    <sheet name="RFD App score card" sheetId="8" r:id="rId3"/>
    <sheet name="Amortization Schedule" sheetId="9" r:id="rId4"/>
    <sheet name="Sheet1" sheetId="10" state="hidden" r:id="rId5"/>
  </sheets>
  <definedNames>
    <definedName name="_Key1" hidden="1">#REF!</definedName>
    <definedName name="_Order1" hidden="1">0</definedName>
    <definedName name="_Sort" hidden="1">#REF!</definedName>
    <definedName name="A">#REF!</definedName>
    <definedName name="asd">#REF!</definedName>
    <definedName name="category">#REF!</definedName>
    <definedName name="dat">#REF!</definedName>
    <definedName name="gf">#REF!</definedName>
    <definedName name="May">#REF!</definedName>
    <definedName name="od">#REF!</definedName>
    <definedName name="oddate">#REF!</definedName>
    <definedName name="principal">#REF!</definedName>
    <definedName name="_xlnm.Print_Area" localSheetId="1">' DBR CDC'!$A$1:$K$61</definedName>
    <definedName name="_xlnm.Print_Area" localSheetId="3">'Amortization Schedule'!$A$1:$F$84</definedName>
    <definedName name="_xlnm.Print_Area" localSheetId="0">'Credit Approval'!$A$1:$J$81</definedName>
    <definedName name="_xlnm.Print_Area" localSheetId="2">'RFD App score card'!$B$1:$K$125</definedName>
  </definedNames>
  <calcPr calcId="152511"/>
</workbook>
</file>

<file path=xl/calcChain.xml><?xml version="1.0" encoding="utf-8"?>
<calcChain xmlns="http://schemas.openxmlformats.org/spreadsheetml/2006/main">
  <c r="K23" i="4" l="1"/>
  <c r="D26" i="1"/>
  <c r="K20" i="4" l="1"/>
  <c r="K16" i="4"/>
  <c r="K6" i="4"/>
  <c r="C10" i="9" l="1"/>
  <c r="C9" i="9"/>
  <c r="C8" i="9"/>
  <c r="C7" i="9"/>
  <c r="K54" i="4"/>
  <c r="K44" i="4"/>
  <c r="K43" i="4"/>
  <c r="K42" i="4"/>
  <c r="K29" i="4"/>
  <c r="K28" i="4"/>
  <c r="K27" i="4"/>
  <c r="K19" i="4" l="1"/>
  <c r="K15" i="4"/>
  <c r="K14" i="4"/>
  <c r="K11" i="4"/>
  <c r="K9" i="4"/>
  <c r="K8" i="4"/>
  <c r="K5" i="4"/>
  <c r="K4" i="4"/>
  <c r="K3" i="4"/>
  <c r="K21" i="4" l="1"/>
  <c r="K41" i="4" l="1"/>
  <c r="J36" i="4" l="1"/>
  <c r="J30" i="4" l="1"/>
  <c r="K17" i="4" l="1"/>
  <c r="K26" i="4"/>
  <c r="H5" i="8" l="1"/>
  <c r="E5" i="8" l="1"/>
  <c r="D18" i="1" l="1"/>
  <c r="G67" i="1" l="1"/>
  <c r="I45" i="4" l="1"/>
  <c r="J45" i="4"/>
  <c r="I12" i="9" l="1"/>
  <c r="B15" i="9"/>
  <c r="A16" i="9"/>
  <c r="D67" i="1"/>
  <c r="D25" i="1"/>
  <c r="I30" i="4"/>
  <c r="K45" i="4" l="1"/>
  <c r="D15" i="9"/>
  <c r="C11" i="9"/>
  <c r="E15" i="9" s="1"/>
  <c r="A17" i="9"/>
  <c r="K30" i="4"/>
  <c r="D28" i="1"/>
  <c r="C15" i="9" l="1"/>
  <c r="F15" i="9" s="1"/>
  <c r="E16" i="9"/>
  <c r="A18" i="9"/>
  <c r="E17" i="9"/>
  <c r="F92" i="8"/>
  <c r="F94" i="8" s="1"/>
  <c r="H73" i="8"/>
  <c r="H72" i="8"/>
  <c r="H69" i="8"/>
  <c r="H66" i="8"/>
  <c r="H61" i="8"/>
  <c r="H53" i="8"/>
  <c r="H27" i="8"/>
  <c r="H22" i="8"/>
  <c r="B16" i="9" l="1"/>
  <c r="D16" i="9"/>
  <c r="A19" i="9"/>
  <c r="E18" i="9"/>
  <c r="F96" i="8"/>
  <c r="D31" i="1" l="1"/>
  <c r="A20" i="9"/>
  <c r="E19" i="9"/>
  <c r="C16" i="9"/>
  <c r="F16" i="9" l="1"/>
  <c r="A21" i="9"/>
  <c r="E20" i="9"/>
  <c r="K58" i="4"/>
  <c r="K40" i="4"/>
  <c r="J40" i="4"/>
  <c r="I40" i="4"/>
  <c r="K36" i="4"/>
  <c r="I36" i="4"/>
  <c r="K57" i="4" l="1"/>
  <c r="J46" i="4"/>
  <c r="B17" i="9"/>
  <c r="D17" i="9"/>
  <c r="A22" i="9"/>
  <c r="E21" i="9"/>
  <c r="K59" i="4"/>
  <c r="K61" i="4" s="1"/>
  <c r="K46" i="4"/>
  <c r="D27" i="1" s="1"/>
  <c r="I46" i="4"/>
  <c r="C17" i="9" l="1"/>
  <c r="A23" i="9"/>
  <c r="E22" i="9"/>
  <c r="K60" i="4"/>
  <c r="K48" i="4"/>
  <c r="K52" i="4" s="1"/>
  <c r="K49" i="4"/>
  <c r="A24" i="9" l="1"/>
  <c r="E23" i="9"/>
  <c r="F17" i="9"/>
  <c r="K50" i="4"/>
  <c r="B18" i="9" l="1"/>
  <c r="D18" i="9"/>
  <c r="A25" i="9"/>
  <c r="E24" i="9"/>
  <c r="K51" i="4"/>
  <c r="D29" i="1"/>
  <c r="D30" i="1" s="1"/>
  <c r="A26" i="9" l="1"/>
  <c r="E25" i="9"/>
  <c r="C18" i="9"/>
  <c r="A27" i="9" l="1"/>
  <c r="E26" i="9"/>
  <c r="F18" i="9"/>
  <c r="B19" i="9" l="1"/>
  <c r="D19" i="9"/>
  <c r="C19" i="9" s="1"/>
  <c r="F19" i="9" s="1"/>
  <c r="A28" i="9"/>
  <c r="E27" i="9"/>
  <c r="B20" i="9" l="1"/>
  <c r="D20" i="9"/>
  <c r="C20" i="9" s="1"/>
  <c r="F20" i="9" s="1"/>
  <c r="A29" i="9"/>
  <c r="E28" i="9"/>
  <c r="A30" i="9" l="1"/>
  <c r="E29" i="9"/>
  <c r="B21" i="9"/>
  <c r="D21" i="9"/>
  <c r="C21" i="9" s="1"/>
  <c r="F21" i="9" s="1"/>
  <c r="B22" i="9" l="1"/>
  <c r="D22" i="9"/>
  <c r="C22" i="9" s="1"/>
  <c r="F22" i="9" s="1"/>
  <c r="A31" i="9"/>
  <c r="E30" i="9"/>
  <c r="B23" i="9" l="1"/>
  <c r="D23" i="9"/>
  <c r="C23" i="9" s="1"/>
  <c r="F23" i="9" s="1"/>
  <c r="A32" i="9"/>
  <c r="E31" i="9"/>
  <c r="A33" i="9" l="1"/>
  <c r="E32" i="9"/>
  <c r="B24" i="9"/>
  <c r="D24" i="9"/>
  <c r="C24" i="9" s="1"/>
  <c r="F24" i="9" s="1"/>
  <c r="A34" i="9" l="1"/>
  <c r="E33" i="9"/>
  <c r="B25" i="9"/>
  <c r="D25" i="9"/>
  <c r="C25" i="9" s="1"/>
  <c r="F25" i="9" s="1"/>
  <c r="B26" i="9" l="1"/>
  <c r="D26" i="9"/>
  <c r="C26" i="9" s="1"/>
  <c r="F26" i="9" s="1"/>
  <c r="A35" i="9"/>
  <c r="E34" i="9"/>
  <c r="B27" i="9" l="1"/>
  <c r="D27" i="9"/>
  <c r="C27" i="9" s="1"/>
  <c r="F27" i="9" s="1"/>
  <c r="A36" i="9"/>
  <c r="E35" i="9"/>
  <c r="B28" i="9" l="1"/>
  <c r="D28" i="9"/>
  <c r="C28" i="9" s="1"/>
  <c r="F28" i="9" s="1"/>
  <c r="A37" i="9"/>
  <c r="E36" i="9"/>
  <c r="A38" i="9" l="1"/>
  <c r="E37" i="9"/>
  <c r="B29" i="9"/>
  <c r="D29" i="9"/>
  <c r="C29" i="9" s="1"/>
  <c r="F29" i="9" s="1"/>
  <c r="B30" i="9" l="1"/>
  <c r="D30" i="9"/>
  <c r="C30" i="9" s="1"/>
  <c r="F30" i="9" s="1"/>
  <c r="A39" i="9"/>
  <c r="E38" i="9"/>
  <c r="A40" i="9" l="1"/>
  <c r="E39" i="9"/>
  <c r="B31" i="9"/>
  <c r="D31" i="9"/>
  <c r="C31" i="9" s="1"/>
  <c r="F31" i="9" s="1"/>
  <c r="B32" i="9" l="1"/>
  <c r="D32" i="9"/>
  <c r="C32" i="9" s="1"/>
  <c r="F32" i="9" s="1"/>
  <c r="A41" i="9"/>
  <c r="E40" i="9"/>
  <c r="A42" i="9" l="1"/>
  <c r="E41" i="9"/>
  <c r="B33" i="9"/>
  <c r="D33" i="9"/>
  <c r="C33" i="9" s="1"/>
  <c r="F33" i="9" s="1"/>
  <c r="B34" i="9" l="1"/>
  <c r="D34" i="9"/>
  <c r="C34" i="9" s="1"/>
  <c r="F34" i="9" s="1"/>
  <c r="A43" i="9"/>
  <c r="E42" i="9"/>
  <c r="B35" i="9" l="1"/>
  <c r="D35" i="9"/>
  <c r="C35" i="9" s="1"/>
  <c r="F35" i="9" s="1"/>
  <c r="A44" i="9"/>
  <c r="E43" i="9"/>
  <c r="A45" i="9" l="1"/>
  <c r="E44" i="9"/>
  <c r="B36" i="9"/>
  <c r="D36" i="9"/>
  <c r="C36" i="9" s="1"/>
  <c r="F36" i="9" s="1"/>
  <c r="B37" i="9" l="1"/>
  <c r="D37" i="9"/>
  <c r="C37" i="9" s="1"/>
  <c r="F37" i="9" s="1"/>
  <c r="A46" i="9"/>
  <c r="E45" i="9"/>
  <c r="B38" i="9" l="1"/>
  <c r="D38" i="9"/>
  <c r="C38" i="9" s="1"/>
  <c r="F38" i="9" s="1"/>
  <c r="A47" i="9"/>
  <c r="E46" i="9"/>
  <c r="B39" i="9" l="1"/>
  <c r="D39" i="9"/>
  <c r="C39" i="9" s="1"/>
  <c r="F39" i="9" s="1"/>
  <c r="A48" i="9"/>
  <c r="E47" i="9"/>
  <c r="B40" i="9" l="1"/>
  <c r="D40" i="9"/>
  <c r="C40" i="9" s="1"/>
  <c r="F40" i="9" s="1"/>
  <c r="A49" i="9"/>
  <c r="E48" i="9"/>
  <c r="B41" i="9" l="1"/>
  <c r="D41" i="9"/>
  <c r="C41" i="9" s="1"/>
  <c r="F41" i="9" s="1"/>
  <c r="A50" i="9"/>
  <c r="E49" i="9"/>
  <c r="B42" i="9" l="1"/>
  <c r="D42" i="9"/>
  <c r="C42" i="9" s="1"/>
  <c r="F42" i="9" s="1"/>
  <c r="A51" i="9"/>
  <c r="E50" i="9"/>
  <c r="B43" i="9" l="1"/>
  <c r="D43" i="9"/>
  <c r="C43" i="9" s="1"/>
  <c r="F43" i="9" s="1"/>
  <c r="A52" i="9"/>
  <c r="E51" i="9"/>
  <c r="B44" i="9" l="1"/>
  <c r="D44" i="9"/>
  <c r="C44" i="9" s="1"/>
  <c r="F44" i="9" s="1"/>
  <c r="A53" i="9"/>
  <c r="E52" i="9"/>
  <c r="A54" i="9" l="1"/>
  <c r="E53" i="9"/>
  <c r="B45" i="9"/>
  <c r="D45" i="9"/>
  <c r="C45" i="9" s="1"/>
  <c r="F45" i="9" s="1"/>
  <c r="B46" i="9" l="1"/>
  <c r="D46" i="9"/>
  <c r="C46" i="9" s="1"/>
  <c r="F46" i="9" s="1"/>
  <c r="A55" i="9"/>
  <c r="E54" i="9"/>
  <c r="B47" i="9" l="1"/>
  <c r="D47" i="9"/>
  <c r="C47" i="9" s="1"/>
  <c r="F47" i="9" s="1"/>
  <c r="A56" i="9"/>
  <c r="E55" i="9"/>
  <c r="A57" i="9" l="1"/>
  <c r="E56" i="9"/>
  <c r="B48" i="9"/>
  <c r="D48" i="9"/>
  <c r="C48" i="9" s="1"/>
  <c r="F48" i="9" s="1"/>
  <c r="B49" i="9" l="1"/>
  <c r="D49" i="9"/>
  <c r="C49" i="9" s="1"/>
  <c r="F49" i="9" s="1"/>
  <c r="A58" i="9"/>
  <c r="E57" i="9"/>
  <c r="A59" i="9" l="1"/>
  <c r="E58" i="9"/>
  <c r="B50" i="9"/>
  <c r="D50" i="9"/>
  <c r="C50" i="9" s="1"/>
  <c r="F50" i="9" s="1"/>
  <c r="B51" i="9" l="1"/>
  <c r="D51" i="9"/>
  <c r="C51" i="9" s="1"/>
  <c r="F51" i="9" s="1"/>
  <c r="A60" i="9"/>
  <c r="E59" i="9"/>
  <c r="B52" i="9" l="1"/>
  <c r="D52" i="9"/>
  <c r="C52" i="9" s="1"/>
  <c r="F52" i="9" s="1"/>
  <c r="A61" i="9"/>
  <c r="E60" i="9"/>
  <c r="B53" i="9" l="1"/>
  <c r="D53" i="9"/>
  <c r="C53" i="9" s="1"/>
  <c r="F53" i="9" s="1"/>
  <c r="A62" i="9"/>
  <c r="E61" i="9"/>
  <c r="B54" i="9" l="1"/>
  <c r="D54" i="9"/>
  <c r="C54" i="9" s="1"/>
  <c r="F54" i="9" s="1"/>
  <c r="A63" i="9"/>
  <c r="E62" i="9"/>
  <c r="B55" i="9" l="1"/>
  <c r="D55" i="9"/>
  <c r="C55" i="9" s="1"/>
  <c r="F55" i="9" s="1"/>
  <c r="A64" i="9"/>
  <c r="E63" i="9"/>
  <c r="B56" i="9" l="1"/>
  <c r="D56" i="9"/>
  <c r="C56" i="9" s="1"/>
  <c r="F56" i="9" s="1"/>
  <c r="A65" i="9"/>
  <c r="E64" i="9"/>
  <c r="B57" i="9" l="1"/>
  <c r="D57" i="9"/>
  <c r="C57" i="9" s="1"/>
  <c r="F57" i="9" s="1"/>
  <c r="A66" i="9"/>
  <c r="E65" i="9"/>
  <c r="B58" i="9" l="1"/>
  <c r="D58" i="9"/>
  <c r="C58" i="9" s="1"/>
  <c r="F58" i="9" s="1"/>
  <c r="A67" i="9"/>
  <c r="E66" i="9"/>
  <c r="B59" i="9" l="1"/>
  <c r="D59" i="9"/>
  <c r="C59" i="9" s="1"/>
  <c r="F59" i="9" s="1"/>
  <c r="A68" i="9"/>
  <c r="E67" i="9"/>
  <c r="B60" i="9" l="1"/>
  <c r="D60" i="9"/>
  <c r="C60" i="9" s="1"/>
  <c r="F60" i="9" s="1"/>
  <c r="A69" i="9"/>
  <c r="E68" i="9"/>
  <c r="B61" i="9" l="1"/>
  <c r="D61" i="9"/>
  <c r="C61" i="9" s="1"/>
  <c r="F61" i="9" s="1"/>
  <c r="A70" i="9"/>
  <c r="E69" i="9"/>
  <c r="B62" i="9" l="1"/>
  <c r="D62" i="9"/>
  <c r="C62" i="9" s="1"/>
  <c r="F62" i="9" s="1"/>
  <c r="A71" i="9"/>
  <c r="E70" i="9"/>
  <c r="B63" i="9" l="1"/>
  <c r="D63" i="9"/>
  <c r="C63" i="9" s="1"/>
  <c r="F63" i="9" s="1"/>
  <c r="A72" i="9"/>
  <c r="E71" i="9"/>
  <c r="B64" i="9" l="1"/>
  <c r="D64" i="9"/>
  <c r="C64" i="9" s="1"/>
  <c r="F64" i="9" s="1"/>
  <c r="A73" i="9"/>
  <c r="E72" i="9"/>
  <c r="B65" i="9" l="1"/>
  <c r="D65" i="9"/>
  <c r="C65" i="9" s="1"/>
  <c r="F65" i="9" s="1"/>
  <c r="A74" i="9"/>
  <c r="E73" i="9"/>
  <c r="B66" i="9" l="1"/>
  <c r="D66" i="9"/>
  <c r="C66" i="9" s="1"/>
  <c r="F66" i="9" s="1"/>
  <c r="E74" i="9"/>
  <c r="E75" i="9" s="1"/>
  <c r="B67" i="9" l="1"/>
  <c r="D67" i="9"/>
  <c r="C67" i="9" s="1"/>
  <c r="F67" i="9" s="1"/>
  <c r="B68" i="9" l="1"/>
  <c r="D68" i="9"/>
  <c r="C68" i="9" s="1"/>
  <c r="F68" i="9" s="1"/>
  <c r="B69" i="9" l="1"/>
  <c r="D69" i="9"/>
  <c r="C69" i="9" s="1"/>
  <c r="F69" i="9" s="1"/>
  <c r="B70" i="9" l="1"/>
  <c r="D70" i="9"/>
  <c r="C70" i="9" s="1"/>
  <c r="F70" i="9" s="1"/>
  <c r="B71" i="9" l="1"/>
  <c r="D71" i="9"/>
  <c r="C71" i="9" s="1"/>
  <c r="F71" i="9" s="1"/>
  <c r="B72" i="9" l="1"/>
  <c r="D72" i="9"/>
  <c r="C72" i="9" s="1"/>
  <c r="F72" i="9" s="1"/>
  <c r="B73" i="9" l="1"/>
  <c r="D73" i="9"/>
  <c r="C73" i="9" s="1"/>
  <c r="F73" i="9" s="1"/>
  <c r="B74" i="9" l="1"/>
  <c r="I10" i="9" s="1"/>
  <c r="D74" i="9"/>
  <c r="H10" i="9" l="1"/>
  <c r="D75" i="9"/>
  <c r="C74" i="9"/>
  <c r="C75" i="9" l="1"/>
  <c r="F74" i="9"/>
  <c r="F10" i="9"/>
  <c r="H9" i="9"/>
  <c r="H12" i="9" s="1"/>
  <c r="J13" i="9" s="1"/>
</calcChain>
</file>

<file path=xl/sharedStrings.xml><?xml version="1.0" encoding="utf-8"?>
<sst xmlns="http://schemas.openxmlformats.org/spreadsheetml/2006/main" count="2083" uniqueCount="1825">
  <si>
    <t>The Bank Of Punjab -Retail Fianance Division</t>
  </si>
  <si>
    <t>CALCULATION OF DISPOSABLE INCOME DEBT BURDEN / MAXIMUM LIMIT</t>
  </si>
  <si>
    <t>BORROWER</t>
  </si>
  <si>
    <t>Target Market</t>
  </si>
  <si>
    <t>Employer</t>
  </si>
  <si>
    <t>Designation/Grade/Rank/Department</t>
  </si>
  <si>
    <t>Type Of Borrower</t>
  </si>
  <si>
    <t>Bank Account Maintained With</t>
  </si>
  <si>
    <t>Mark-up Rate</t>
  </si>
  <si>
    <t>Finance Amount Requested</t>
  </si>
  <si>
    <t>Tenor (Months)</t>
  </si>
  <si>
    <t>Disposable Income                                                         = DI</t>
  </si>
  <si>
    <t>Other Verified Income                                                      = OVI</t>
  </si>
  <si>
    <t>Total Disposable Income                                                 = TDI</t>
  </si>
  <si>
    <r>
      <t xml:space="preserve">Max: Debt Burden Percentage Of TDI                       </t>
    </r>
    <r>
      <rPr>
        <sz val="6"/>
        <rFont val="Arial Narrow"/>
        <family val="2"/>
      </rPr>
      <t>= MDBP</t>
    </r>
  </si>
  <si>
    <r>
      <t xml:space="preserve">Max: Monthly Debt Burden                                   </t>
    </r>
    <r>
      <rPr>
        <b/>
        <sz val="6"/>
        <rFont val="Arial Narrow"/>
        <family val="2"/>
      </rPr>
      <t>= MMDB</t>
    </r>
  </si>
  <si>
    <t>= DI * MDBP</t>
  </si>
  <si>
    <t>Limit</t>
  </si>
  <si>
    <t>O/s Principal</t>
  </si>
  <si>
    <t>Monthly Debt Burden</t>
  </si>
  <si>
    <t>Rs.1,000,000 Max: Limit</t>
  </si>
  <si>
    <t>Total</t>
  </si>
  <si>
    <t>Secured</t>
  </si>
  <si>
    <t>Bachs</t>
  </si>
  <si>
    <t>Mortgage Facility (Staff loan is not reflected in eCIB)</t>
  </si>
  <si>
    <t>General Purpose Loan</t>
  </si>
  <si>
    <t>Auto Loan</t>
  </si>
  <si>
    <t>Aasaish Loan</t>
  </si>
  <si>
    <t xml:space="preserve">Amortized  </t>
  </si>
  <si>
    <t>Demand Finance</t>
  </si>
  <si>
    <t>Revolving</t>
  </si>
  <si>
    <r>
      <t xml:space="preserve">             Total Monthly Debt Burden                     </t>
    </r>
    <r>
      <rPr>
        <b/>
        <sz val="6"/>
        <rFont val="Arial Narrow"/>
        <family val="2"/>
      </rPr>
      <t>= TMDB</t>
    </r>
  </si>
  <si>
    <r>
      <t xml:space="preserve">Cushion In Max: Monthly Debt Burden              </t>
    </r>
    <r>
      <rPr>
        <b/>
        <sz val="6"/>
        <rFont val="Arial Narrow"/>
        <family val="2"/>
      </rPr>
      <t>= CMMDB</t>
    </r>
  </si>
  <si>
    <t>MMDB       -</t>
  </si>
  <si>
    <t>TMDB</t>
  </si>
  <si>
    <t>% Of Debt Burden - Present</t>
  </si>
  <si>
    <t>TMDB        /</t>
  </si>
  <si>
    <t>DI</t>
  </si>
  <si>
    <t>% Of Debt Burden - Balance</t>
  </si>
  <si>
    <t>CIMMDB  /</t>
  </si>
  <si>
    <r>
      <t xml:space="preserve">Max: Limit Available for CDC as per CIMMDB    </t>
    </r>
    <r>
      <rPr>
        <b/>
        <sz val="6"/>
        <rFont val="Arial Narrow"/>
        <family val="2"/>
      </rPr>
      <t>= MLA</t>
    </r>
  </si>
  <si>
    <t>Obligor Risk Rating Grade-ORRG</t>
  </si>
  <si>
    <t>Acceptable  Rating upto 6</t>
  </si>
  <si>
    <t xml:space="preserve"> </t>
  </si>
  <si>
    <r>
      <t xml:space="preserve">Clean Limit - Individual As Per SBP's PRs         </t>
    </r>
    <r>
      <rPr>
        <b/>
        <sz val="6"/>
        <rFont val="Arial Narrow"/>
        <family val="2"/>
      </rPr>
      <t>= CLSBP</t>
    </r>
  </si>
  <si>
    <t>Eff: Since</t>
  </si>
  <si>
    <t>14.02.2009</t>
  </si>
  <si>
    <t>Amortized  Credit</t>
  </si>
  <si>
    <t>∑O/s Principal =</t>
  </si>
  <si>
    <t>Amortized</t>
  </si>
  <si>
    <t>Revolving Credit</t>
  </si>
  <si>
    <t>∑Limit               =</t>
  </si>
  <si>
    <r>
      <t xml:space="preserve">Clean Limit - Borrower Has Already Availed       </t>
    </r>
    <r>
      <rPr>
        <b/>
        <sz val="6"/>
        <rFont val="Arial Narrow"/>
        <family val="2"/>
      </rPr>
      <t>= CLAA</t>
    </r>
  </si>
  <si>
    <t>∑O/s Principal +</t>
  </si>
  <si>
    <t xml:space="preserve">∑Limit               </t>
  </si>
  <si>
    <t>(Excess-over Limit)</t>
  </si>
  <si>
    <t>If CLAA &gt; CLSBP</t>
  </si>
  <si>
    <r>
      <t xml:space="preserve">Clean Limit - Borrower Can Further Availe       </t>
    </r>
    <r>
      <rPr>
        <b/>
        <sz val="6"/>
        <rFont val="Arial Narrow"/>
        <family val="2"/>
      </rPr>
      <t xml:space="preserve">  = CLCFA</t>
    </r>
  </si>
  <si>
    <t>[ CLSBP - CLAA ]</t>
  </si>
  <si>
    <t>-</t>
  </si>
  <si>
    <t>Personal Details</t>
  </si>
  <si>
    <t>Name of Applicant</t>
  </si>
  <si>
    <t>CNIC #</t>
  </si>
  <si>
    <t>Age</t>
  </si>
  <si>
    <t>Occupational Details</t>
  </si>
  <si>
    <t>Office Address</t>
  </si>
  <si>
    <t>Total Experience</t>
  </si>
  <si>
    <t>Salary Account Details</t>
  </si>
  <si>
    <t>Total Liabilities (Previous + Current)</t>
  </si>
  <si>
    <t>DBR%</t>
  </si>
  <si>
    <t>Tenure of Facility</t>
  </si>
  <si>
    <t>Other Verifiable Income</t>
  </si>
  <si>
    <t>% Of Debt Burden-(Existing +Applied Liabilities)</t>
  </si>
  <si>
    <t>Months</t>
  </si>
  <si>
    <t>CNIC</t>
  </si>
  <si>
    <t>Name of CFC</t>
  </si>
  <si>
    <t>Salary Account no</t>
  </si>
  <si>
    <t>Name of Branch</t>
  </si>
  <si>
    <t>Maintaing Salary Account since</t>
  </si>
  <si>
    <t>Permanent</t>
  </si>
  <si>
    <t>BOP</t>
  </si>
  <si>
    <t>Other Terms &amp; Conditions</t>
  </si>
  <si>
    <t>Deferrals/Deviation/Waiver</t>
  </si>
  <si>
    <t>Recommended by:</t>
  </si>
  <si>
    <t>Approved by Consumer Credit Committee:-</t>
  </si>
  <si>
    <t>Fresh/Enhancement/Renewal</t>
  </si>
  <si>
    <t>Payment Per Month</t>
  </si>
  <si>
    <t>=PV(Mark-up rate/12,Tenor,-CMMDB,0,0)</t>
  </si>
  <si>
    <t>THE BANK OF PUNJAB</t>
  </si>
  <si>
    <t>Score Card</t>
  </si>
  <si>
    <t>Weightage</t>
  </si>
  <si>
    <t>Score Allocated</t>
  </si>
  <si>
    <t>Contractual</t>
  </si>
  <si>
    <t>Age of Borrower</t>
  </si>
  <si>
    <t>5 years &amp; over</t>
  </si>
  <si>
    <t>3 years &amp; over</t>
  </si>
  <si>
    <t>Less than 3 years</t>
  </si>
  <si>
    <t>Qualification</t>
  </si>
  <si>
    <t>Masters &amp; Above</t>
  </si>
  <si>
    <t>Graduate</t>
  </si>
  <si>
    <t>Rented</t>
  </si>
  <si>
    <t>No. of Dependents</t>
  </si>
  <si>
    <t>4 to 5</t>
  </si>
  <si>
    <t>More than 5</t>
  </si>
  <si>
    <t>Repayment History</t>
  </si>
  <si>
    <t>If no default during last 12 months</t>
  </si>
  <si>
    <t>1 Instance of OD-30/60/90 days (No current existence)</t>
  </si>
  <si>
    <t>3 or more instances of OD-30/60/90 days</t>
  </si>
  <si>
    <t>If existing debt/burden=40% of disposable income</t>
  </si>
  <si>
    <t>Length of Credit History</t>
  </si>
  <si>
    <t>Over 5 years</t>
  </si>
  <si>
    <t>From 3-5 years</t>
  </si>
  <si>
    <t>Risk</t>
  </si>
  <si>
    <t>Score</t>
  </si>
  <si>
    <t>Grade*</t>
  </si>
  <si>
    <t>96 - 100</t>
  </si>
  <si>
    <t>91 - 95</t>
  </si>
  <si>
    <t>81 - 90</t>
  </si>
  <si>
    <t>71 - 80</t>
  </si>
  <si>
    <t>61 - 70</t>
  </si>
  <si>
    <t>51 - 60</t>
  </si>
  <si>
    <t>41 - 50</t>
  </si>
  <si>
    <t>31 - 40</t>
  </si>
  <si>
    <t>21 - 30</t>
  </si>
  <si>
    <t>11 - 20</t>
  </si>
  <si>
    <t>(Substandard)</t>
  </si>
  <si>
    <t>06 - 10</t>
  </si>
  <si>
    <t>(Doubtful)</t>
  </si>
  <si>
    <t>5 or Lower</t>
  </si>
  <si>
    <t>(Loss)</t>
  </si>
  <si>
    <t>Arithmetic Risk Grade</t>
  </si>
  <si>
    <t>Judgmental Risk Grade</t>
  </si>
  <si>
    <t>Total Score Allocated</t>
  </si>
  <si>
    <t>Gross Salary</t>
  </si>
  <si>
    <t>Monthly Installment</t>
  </si>
  <si>
    <t>Over 50 years &amp; upto max. age as per PPMs</t>
  </si>
  <si>
    <t>Over 30 &amp; upto 50 years</t>
  </si>
  <si>
    <t>Over 18 &amp; upto 30 years</t>
  </si>
  <si>
    <t>Gender</t>
  </si>
  <si>
    <t>Male</t>
  </si>
  <si>
    <t>Female</t>
  </si>
  <si>
    <t>Marital Status</t>
  </si>
  <si>
    <t>Un-married</t>
  </si>
  <si>
    <t>Married</t>
  </si>
  <si>
    <t>Upto 3</t>
  </si>
  <si>
    <t>Below Graduate</t>
  </si>
  <si>
    <t>Type of Occupation</t>
  </si>
  <si>
    <t>Employees maintaining salary with BOP &amp;  'A' category</t>
  </si>
  <si>
    <t>Govt. Employees &amp; 'B" category / under MOU financing</t>
  </si>
  <si>
    <t>Employee of all other accepted employers/SEB/SEP</t>
  </si>
  <si>
    <t xml:space="preserve">Job Status </t>
  </si>
  <si>
    <t>(Full score for SEB/SEP)</t>
  </si>
  <si>
    <t>Length of Employment/Age of Business</t>
  </si>
  <si>
    <t>Monthly Take Home Salary/Income</t>
  </si>
  <si>
    <t>Above Rs.100,000-SI / Above Rs.150,000-SEB/SEP</t>
  </si>
  <si>
    <t>Rs.50,000 &amp; above-SI / Rs.80,000 &amp; above-SEB/SEP</t>
  </si>
  <si>
    <t>Below Rs.50,000-SI / Below Rs.80,000-SEB/SEP</t>
  </si>
  <si>
    <t>Type of Residence</t>
  </si>
  <si>
    <t>Owned/Parents'</t>
  </si>
  <si>
    <t>Collateral</t>
  </si>
  <si>
    <t>Leased vehicle/mortgage of property/Liquid Security</t>
  </si>
  <si>
    <t>Personal Loans (clean)</t>
  </si>
  <si>
    <t>Debt Burden</t>
  </si>
  <si>
    <t>If existing debt/burden=upto 30% of disposable income</t>
  </si>
  <si>
    <t>If existing debt/burden=50% of disposable income</t>
  </si>
  <si>
    <t>2 Instances of OD-30/60/90 days (No current existence)/ No credit history</t>
  </si>
  <si>
    <t>Less than 3 years / No Previous Credit History</t>
  </si>
  <si>
    <t>* Risk Grade of 6 and bettter is acceptable/preferable for credit processing.</t>
  </si>
  <si>
    <r>
      <t xml:space="preserve">Name of Applicant: </t>
    </r>
    <r>
      <rPr>
        <b/>
        <u/>
        <sz val="11"/>
        <rFont val="Times New Roman"/>
        <family val="1"/>
      </rPr>
      <t>________________________________</t>
    </r>
  </si>
  <si>
    <t>Father / Husband's Name</t>
  </si>
  <si>
    <t>Permanent/Contractual</t>
  </si>
  <si>
    <t>Br. Code</t>
  </si>
  <si>
    <t>Net Salary</t>
  </si>
  <si>
    <t>Monthly Salary &amp; DBR Details</t>
  </si>
  <si>
    <t>Net Monthly Income</t>
  </si>
  <si>
    <t>Risk Rating</t>
  </si>
  <si>
    <t>CFC</t>
  </si>
  <si>
    <t>Loan Amount (Rs.)</t>
  </si>
  <si>
    <t>Markup Rate (Fixed)</t>
  </si>
  <si>
    <t>p.a.</t>
  </si>
  <si>
    <t>Rs.</t>
  </si>
  <si>
    <t>Employer Name</t>
  </si>
  <si>
    <t>Experience with current Employer</t>
  </si>
  <si>
    <t>Monthly Installment of Requested Loan</t>
  </si>
  <si>
    <t>Requested Loan Details</t>
  </si>
  <si>
    <t>1. The charges and all other terms shall be as per Personal Loan PPM</t>
  </si>
  <si>
    <t>CIU Staff</t>
  </si>
  <si>
    <t>Department Name</t>
  </si>
  <si>
    <t>Name of Guarantor (where required)</t>
  </si>
  <si>
    <t>Fresh/Enhancement/BTF</t>
  </si>
  <si>
    <t>Designation &amp; Grade</t>
  </si>
  <si>
    <r>
      <t>2.The Validity of sanction advice is 60</t>
    </r>
    <r>
      <rPr>
        <b/>
        <sz val="10"/>
        <color theme="1"/>
        <rFont val="Calibri"/>
        <family val="2"/>
        <scheme val="minor"/>
      </rPr>
      <t xml:space="preserve"> days.</t>
    </r>
  </si>
  <si>
    <t>Debt Burden Sheet</t>
  </si>
  <si>
    <t>SI</t>
  </si>
  <si>
    <t>DAC #</t>
  </si>
  <si>
    <t>Name</t>
  </si>
  <si>
    <t>Finance Amount (Rupees)</t>
  </si>
  <si>
    <t>_________________</t>
  </si>
  <si>
    <t>_______________________</t>
  </si>
  <si>
    <t xml:space="preserve">Officer RCAD – RFD                  </t>
  </si>
  <si>
    <t>MM TOWER, LAHORE</t>
  </si>
  <si>
    <t>M.M TOWER, LAHORE</t>
  </si>
  <si>
    <t>Received by Business unit :  _____________________</t>
  </si>
  <si>
    <t>In case of TOPUP /Enhancement</t>
  </si>
  <si>
    <t>Note for Operations Department:</t>
  </si>
  <si>
    <t>The outstanding amount of the existing DF will first be adjusted from the new limit and remaining amount will be credited in borrower’s PLS/CD account</t>
  </si>
  <si>
    <t>Dated:-</t>
  </si>
  <si>
    <t>Dated :-</t>
  </si>
  <si>
    <t>DAC of captioned client has been issued by RCAD–RFD LHR, in light of terms, conditions deferrals &amp; Waivers (if any) as per above approval. Details are as follows:-</t>
  </si>
  <si>
    <t>SI/SEP/SEB</t>
  </si>
  <si>
    <t>Grade (in case of SI)</t>
  </si>
  <si>
    <t>Designation</t>
  </si>
  <si>
    <t>The Bank of Punjab</t>
  </si>
  <si>
    <t>FIXED RATE</t>
  </si>
  <si>
    <t>Retail Finance Division</t>
  </si>
  <si>
    <t>Repayment Schedule</t>
  </si>
  <si>
    <t>(Amount in Rupees)</t>
  </si>
  <si>
    <t>Loan Amount</t>
  </si>
  <si>
    <t>Markup Rate</t>
  </si>
  <si>
    <t>Markup</t>
  </si>
  <si>
    <t>Tenure (Months)</t>
  </si>
  <si>
    <t>APR</t>
  </si>
  <si>
    <t>Avg. Principal</t>
  </si>
  <si>
    <t>Sr. No.</t>
  </si>
  <si>
    <t>Opening Balance Principal</t>
  </si>
  <si>
    <t>Principal</t>
  </si>
  <si>
    <t>EMI</t>
  </si>
  <si>
    <t>Outstaning Principal</t>
  </si>
  <si>
    <r>
      <t xml:space="preserve">(Markup paid for the period / </t>
    </r>
    <r>
      <rPr>
        <b/>
        <sz val="11"/>
        <color indexed="8"/>
        <rFont val="Calibri"/>
        <family val="2"/>
      </rPr>
      <t xml:space="preserve">Average Outstanding Principal Amount </t>
    </r>
    <r>
      <rPr>
        <sz val="11"/>
        <color theme="1"/>
        <rFont val="Calibri"/>
        <family val="2"/>
        <scheme val="minor"/>
      </rPr>
      <t>during the period) X (360/no. of days) X 100</t>
    </r>
  </si>
  <si>
    <t>APR (Annualized Percentage Rate) is calculated as follows;</t>
  </si>
  <si>
    <t>Markup rate is fixed for whole tenure</t>
  </si>
  <si>
    <t xml:space="preserve">Note: </t>
  </si>
  <si>
    <t>* The amount of last installment may vary due to change in disbursement date i.e. before or after 15th of each month.</t>
  </si>
  <si>
    <t>** The difference of actual &amp; recovered charges, if any, shall be credited/debited to customer shadow account.</t>
  </si>
  <si>
    <t>Name of Refferal</t>
  </si>
  <si>
    <t>EMP #</t>
  </si>
  <si>
    <t>Salary Account Branch Code</t>
  </si>
  <si>
    <t>Salary Account Number</t>
  </si>
  <si>
    <t>FOR RFD-CAD USE ONLY</t>
  </si>
  <si>
    <t>Lahore</t>
  </si>
  <si>
    <t>Code</t>
  </si>
  <si>
    <t>Address</t>
  </si>
  <si>
    <t>Phone</t>
  </si>
  <si>
    <t>Fax</t>
  </si>
  <si>
    <t>City</t>
  </si>
  <si>
    <t>LHR(MAIN BRANCH)</t>
  </si>
  <si>
    <t>7 - Egerton Road Lahore</t>
  </si>
  <si>
    <t>(042)99200419,99200383</t>
  </si>
  <si>
    <t>SIALKOT(PARIS ROAD)</t>
  </si>
  <si>
    <t>Paris Road, Sialkot</t>
  </si>
  <si>
    <t>052-9250096,9250097,9250098</t>
  </si>
  <si>
    <t>052-4297584</t>
  </si>
  <si>
    <t>Sialkot</t>
  </si>
  <si>
    <t>MULTAN (QUAID-E-AZAM ROAD)</t>
  </si>
  <si>
    <t>404-A Quaid-E-Azam Road, Multan Cantt</t>
  </si>
  <si>
    <t>061-9200241, 9200057, 9200889, 9200472</t>
  </si>
  <si>
    <t>061-9200886,061-4543461</t>
  </si>
  <si>
    <t>Multan</t>
  </si>
  <si>
    <t>LHR(KASURI TOWER BRANCH)</t>
  </si>
  <si>
    <t>Kasuri Tower, 4-Fane Road, Lahore</t>
  </si>
  <si>
    <t>"042-37322230 042-37247226 042-37321561 "</t>
  </si>
  <si>
    <t>042-37353541</t>
  </si>
  <si>
    <t>GUJRANWALA(TRUST PLAZA)</t>
  </si>
  <si>
    <t>Trust Plaza G.T. Road Gujranwala</t>
  </si>
  <si>
    <t>055-9200802</t>
  </si>
  <si>
    <t>055-9200363</t>
  </si>
  <si>
    <t>Gujranwala</t>
  </si>
  <si>
    <t>SARGODHA(SHAHEEN CHOWK)</t>
  </si>
  <si>
    <t>Shaheen Chowk, Sargodha</t>
  </si>
  <si>
    <t>"048-3740821 048-3740771-72"</t>
  </si>
  <si>
    <t>048-3740772</t>
  </si>
  <si>
    <t>Sargodha</t>
  </si>
  <si>
    <t>LHR(CIVIL SECRETARIAT)</t>
  </si>
  <si>
    <t>Punjab Civil Secretariat, Lower Mall, Lahore</t>
  </si>
  <si>
    <t>"042-99212170 042-99212714"</t>
  </si>
  <si>
    <t>042-99212169</t>
  </si>
  <si>
    <t>LHR(MODEL TOWN)</t>
  </si>
  <si>
    <t>Bank Square, Model Town, Lahore</t>
  </si>
  <si>
    <t>"042-35830315 042-35830325 042-99230451 042-99230254 "</t>
  </si>
  <si>
    <t>042-99230927</t>
  </si>
  <si>
    <t>FAISALABAD(RAILWAY ROAD)</t>
  </si>
  <si>
    <t>Railway Road, Faisalabad</t>
  </si>
  <si>
    <t>041-2409961</t>
  </si>
  <si>
    <t>041-2409956</t>
  </si>
  <si>
    <t>Faisalabad</t>
  </si>
  <si>
    <t>GUJRAT(CIRCULAR ROAD)</t>
  </si>
  <si>
    <t>Circular Road, Near Fawara Chowk, Gujrat.</t>
  </si>
  <si>
    <t>053-9260184 053-9260180 053-9260181 053-9260183</t>
  </si>
  <si>
    <t>053-9260183</t>
  </si>
  <si>
    <t>Gujrat</t>
  </si>
  <si>
    <t>SAHIWAL(R.M SHAHEED ROAD)</t>
  </si>
  <si>
    <t>Rashid Minhas Shaheed Road, Sahiwal</t>
  </si>
  <si>
    <t>0404-223403 0404-223401</t>
  </si>
  <si>
    <t>040-4223403</t>
  </si>
  <si>
    <t>Sahiwal</t>
  </si>
  <si>
    <t>D.G.KHAN(JAMPUR RD)</t>
  </si>
  <si>
    <t>Jampur Road D.G.Khan</t>
  </si>
  <si>
    <t>064-2474189 064-2474190 064-9260400</t>
  </si>
  <si>
    <t>064-2474190</t>
  </si>
  <si>
    <t>D.g.khan</t>
  </si>
  <si>
    <t>RWP(GULE AKRA PLAZA)</t>
  </si>
  <si>
    <t>Gul-E-Aqra Plaza, Mareer Chowk, Rawalpindi Cantt</t>
  </si>
  <si>
    <t>051-5565386, 5120616</t>
  </si>
  <si>
    <t>051-5584972</t>
  </si>
  <si>
    <t>Rawalpindi</t>
  </si>
  <si>
    <t>UNIVERSITY ROAD BRANCH BAHAWALPUR</t>
  </si>
  <si>
    <t>University Road Branch Bahawalpur</t>
  </si>
  <si>
    <t>"062-9250078 062-9250280"</t>
  </si>
  <si>
    <t>062-2874051</t>
  </si>
  <si>
    <t>Bahawalpur</t>
  </si>
  <si>
    <t>KASUR</t>
  </si>
  <si>
    <t>Shahbaz Khan Road, Kasur</t>
  </si>
  <si>
    <t>"049-2765700 049-2760167"</t>
  </si>
  <si>
    <t>049-9250098</t>
  </si>
  <si>
    <t>Kasur</t>
  </si>
  <si>
    <t>KAMOKE</t>
  </si>
  <si>
    <t>G. T. Road, Kamoke</t>
  </si>
  <si>
    <t>055-6816321</t>
  </si>
  <si>
    <t>Kamoke</t>
  </si>
  <si>
    <t>OKARA(M.A. JINNAH ROAD)</t>
  </si>
  <si>
    <t>M.A. Jinnah Road, Okara</t>
  </si>
  <si>
    <t>"0442-523310 0442-523309"</t>
  </si>
  <si>
    <t>0442-523310</t>
  </si>
  <si>
    <t>Okara</t>
  </si>
  <si>
    <t>LHR(SHADMAN)</t>
  </si>
  <si>
    <t>Shadman Market, Lahore</t>
  </si>
  <si>
    <t>"042-37503651 042- 37424447"</t>
  </si>
  <si>
    <t>042-37503652</t>
  </si>
  <si>
    <t>KHANEWAL</t>
  </si>
  <si>
    <t>Kamboh Plaza, Howk Jamia Masjid Khanewal</t>
  </si>
  <si>
    <t>065-9200039-40</t>
  </si>
  <si>
    <t>065-9200038</t>
  </si>
  <si>
    <t>Khanewal</t>
  </si>
  <si>
    <t>MUZAFFARGARH</t>
  </si>
  <si>
    <t>Near Oasis Hotel Jhang Road D.G.Khan</t>
  </si>
  <si>
    <t>066-9200209 066-9200210-11-12</t>
  </si>
  <si>
    <t>066-9200212</t>
  </si>
  <si>
    <t>Muzaffargarh</t>
  </si>
  <si>
    <t>SHEIKHUPURA(LHR-SARGODHA ROAD)</t>
  </si>
  <si>
    <t>Batti Chowk, Lahore Sargodha Road, Sheikhupura</t>
  </si>
  <si>
    <t>"056-9200186 056-9200185"</t>
  </si>
  <si>
    <t>056-9200185</t>
  </si>
  <si>
    <t>Sheikhupura</t>
  </si>
  <si>
    <t>RAHIM YAR KHAN(MODEL TOWN BRANCH)</t>
  </si>
  <si>
    <t>Al-Saeed Plaza, Model Town,Rahim Yar Khan.</t>
  </si>
  <si>
    <t>"068-9230196 068-5881366"</t>
  </si>
  <si>
    <t>068-9230195</t>
  </si>
  <si>
    <t>Rahim yar khan</t>
  </si>
  <si>
    <t>LHR(BANK SQUARE)</t>
  </si>
  <si>
    <t>Mall View Plaza, Bank Square , Lahore</t>
  </si>
  <si>
    <t>"042-37249477 042-37357904 042-37249472-73 042-37249488 042-37249473"</t>
  </si>
  <si>
    <t>042-37249499</t>
  </si>
  <si>
    <t>LHR(SADDAR BAZAR)</t>
  </si>
  <si>
    <t>Saddar Bazar Branch, Lahore Cantt.</t>
  </si>
  <si>
    <t>042-99220643 042-36623873-2</t>
  </si>
  <si>
    <t>042-99220643</t>
  </si>
  <si>
    <t>T.T.SINGH</t>
  </si>
  <si>
    <t>Machli Bazar, Toba Tek Singh</t>
  </si>
  <si>
    <t>046-2518236</t>
  </si>
  <si>
    <t>Toba tekh singh</t>
  </si>
  <si>
    <t>SADIQABAD</t>
  </si>
  <si>
    <t>Chowk Fawara Sadiqabad</t>
  </si>
  <si>
    <t>"068-5800238 068-5803186"</t>
  </si>
  <si>
    <t>068-5703364</t>
  </si>
  <si>
    <t>Sadiqabad</t>
  </si>
  <si>
    <t>LHR(TEMPLE ROAD)</t>
  </si>
  <si>
    <t>89-A Temple Road, Lahore</t>
  </si>
  <si>
    <t>"042-36361740 042-36307136 042-36361797"</t>
  </si>
  <si>
    <t>042-36307136</t>
  </si>
  <si>
    <t>VEHARI</t>
  </si>
  <si>
    <t>Iqabal Road Vehari</t>
  </si>
  <si>
    <t>067-3362728  067-3366760, 067-3363828</t>
  </si>
  <si>
    <t>067-3362828</t>
  </si>
  <si>
    <t>Vehari</t>
  </si>
  <si>
    <t>LAYYAH</t>
  </si>
  <si>
    <t>Chowbara Road Layyah</t>
  </si>
  <si>
    <t>0606-414502</t>
  </si>
  <si>
    <t>0606-411910</t>
  </si>
  <si>
    <t>Layyah</t>
  </si>
  <si>
    <t>BAHAWALNAGAR</t>
  </si>
  <si>
    <t>Baldia Road, Bahawalnagar</t>
  </si>
  <si>
    <t>"063-9240176 063-2272175"</t>
  </si>
  <si>
    <t>063-2272175</t>
  </si>
  <si>
    <t>Bahawalnagar</t>
  </si>
  <si>
    <t>BUREWALA</t>
  </si>
  <si>
    <t>Vehari Bazar, Burewala</t>
  </si>
  <si>
    <t>"067-3772052 061-3772051"</t>
  </si>
  <si>
    <t>061-3772052</t>
  </si>
  <si>
    <t>Burewala</t>
  </si>
  <si>
    <t>JHELUM CANTT</t>
  </si>
  <si>
    <t>Plot No 102, Sarwar Road, Jhelum Cantt.</t>
  </si>
  <si>
    <t>0544-9270196 0544-9270148</t>
  </si>
  <si>
    <t>Jhelum</t>
  </si>
  <si>
    <t>YOUSAF SHAH ROAD, JHANG</t>
  </si>
  <si>
    <t>Yousaf Shah Road, Jhang</t>
  </si>
  <si>
    <t>047-9200321</t>
  </si>
  <si>
    <t>Jhang</t>
  </si>
  <si>
    <t>CHAKWAL</t>
  </si>
  <si>
    <t>Talagang Road, Chakwal</t>
  </si>
  <si>
    <t>"0543-555236 0543-541830"</t>
  </si>
  <si>
    <t>0543-541830</t>
  </si>
  <si>
    <t>Chakwal</t>
  </si>
  <si>
    <t>GUJAR KHAN</t>
  </si>
  <si>
    <t>B-Ii-152 A G.T. Road, Gujjar Khan</t>
  </si>
  <si>
    <t>0513-510247</t>
  </si>
  <si>
    <t>0513-510964</t>
  </si>
  <si>
    <t>Gujar khan</t>
  </si>
  <si>
    <t>ATTOCK</t>
  </si>
  <si>
    <t>Civil Bazar Attock City</t>
  </si>
  <si>
    <t>0572-602119</t>
  </si>
  <si>
    <t>Attock</t>
  </si>
  <si>
    <t>JOUHARABAD</t>
  </si>
  <si>
    <t>Near Genral Bus Stand Jauharabad</t>
  </si>
  <si>
    <t>"0454-722075 0454-722072-73"</t>
  </si>
  <si>
    <t>0454-722076</t>
  </si>
  <si>
    <t>Jouharabad</t>
  </si>
  <si>
    <t>LHR(D.H.A.)</t>
  </si>
  <si>
    <t>1-L Commercial Phase 1, D.H.A Lahore</t>
  </si>
  <si>
    <t>042-35743083 042-35741792</t>
  </si>
  <si>
    <t>042-99264023</t>
  </si>
  <si>
    <t>MIAN CHANNU</t>
  </si>
  <si>
    <t>Alama Iqbal Road Mian Channu</t>
  </si>
  <si>
    <t>065-2660434-664750</t>
  </si>
  <si>
    <t>065-2664750</t>
  </si>
  <si>
    <t>Mian channu</t>
  </si>
  <si>
    <t>PAKPATAN</t>
  </si>
  <si>
    <t>College Road, Pakpatan</t>
  </si>
  <si>
    <t>"0457-371259 0457-371161"</t>
  </si>
  <si>
    <t>0457-371259</t>
  </si>
  <si>
    <t>Pakpatan</t>
  </si>
  <si>
    <t>LHR(NEW MUSLIM TOWN)</t>
  </si>
  <si>
    <t>298-Rotary Club New Muslim Town , Auybia Market Lahore.</t>
  </si>
  <si>
    <t>042-99231236</t>
  </si>
  <si>
    <t>BHAKKAR</t>
  </si>
  <si>
    <t>Railway Road, Bhakkar</t>
  </si>
  <si>
    <t>045-3511998</t>
  </si>
  <si>
    <t>045-3511620</t>
  </si>
  <si>
    <t>Bhakkar</t>
  </si>
  <si>
    <t>LHR(GARHI SHAHU)</t>
  </si>
  <si>
    <t>84-Allama Iqbal Road Gahri Shahu Lahore</t>
  </si>
  <si>
    <t>042-36315236 042-36365106</t>
  </si>
  <si>
    <t>042-36315236</t>
  </si>
  <si>
    <t>RAJANPUR</t>
  </si>
  <si>
    <t>Chowk Allah Abad Rajanpur</t>
  </si>
  <si>
    <t>0604-688941, 690241, 690341</t>
  </si>
  <si>
    <t>0604-688941</t>
  </si>
  <si>
    <t>Rajanpur</t>
  </si>
  <si>
    <t>LHR(BAGHBANPURA)</t>
  </si>
  <si>
    <t>Gt Road, Baghbanpura, Lahore</t>
  </si>
  <si>
    <t>042-36820488 042-36820414</t>
  </si>
  <si>
    <t>36871053, 36820488</t>
  </si>
  <si>
    <t>LHR(CHAUBURJI)</t>
  </si>
  <si>
    <t>3-Lower Mall, Chouburji, Lahore</t>
  </si>
  <si>
    <t>"042-37119984 042-37237554 "</t>
  </si>
  <si>
    <t>042- 37236669</t>
  </si>
  <si>
    <t>LHR(SHAD BAGH)</t>
  </si>
  <si>
    <t>Main Road, Shad Bagh, Lahore</t>
  </si>
  <si>
    <t>"042-37281789 042-37616237"</t>
  </si>
  <si>
    <t>042-37605162</t>
  </si>
  <si>
    <t>SITE KARACHI</t>
  </si>
  <si>
    <t>Show Room # G-3, Main Estate Avenue, Site, Karachi</t>
  </si>
  <si>
    <t>0213-2551541 0213-2551546</t>
  </si>
  <si>
    <t>0213-2551547</t>
  </si>
  <si>
    <t>Karachi</t>
  </si>
  <si>
    <t>JALALPUR JATTAN</t>
  </si>
  <si>
    <t>Shehbaz Pur Road, Jalalpur Jattan</t>
  </si>
  <si>
    <t>053-3592092 053-3430820</t>
  </si>
  <si>
    <t>053-3430820</t>
  </si>
  <si>
    <t>Jalalpur jattan</t>
  </si>
  <si>
    <t>LHR (MM TOWER)</t>
  </si>
  <si>
    <t>Grd. Floor, Mm Tower, Mm Alam Road, Gulberg-I, Lahore</t>
  </si>
  <si>
    <t>042-99268093 -104</t>
  </si>
  <si>
    <t>042-99268096</t>
  </si>
  <si>
    <t>FAISALABAD(MADINA TOWN)</t>
  </si>
  <si>
    <t>Bop Madina Town Br, Tufail Palaza, Near Hocky Stadiuem, Sussan Road, Madina Town, Faisalabad</t>
  </si>
  <si>
    <t>041-8502129-8711287-8728054</t>
  </si>
  <si>
    <t>041-8502172</t>
  </si>
  <si>
    <t>LHR(CAVALRY GROUND)</t>
  </si>
  <si>
    <t>Main Cavalry Ground, Lahore</t>
  </si>
  <si>
    <t>"042-99220640 042-99220635 042-36655852"</t>
  </si>
  <si>
    <t>042-36655853</t>
  </si>
  <si>
    <t>LALAMUSA</t>
  </si>
  <si>
    <t>G.T Road, Lalamusa.</t>
  </si>
  <si>
    <t>053-7518837-7518817</t>
  </si>
  <si>
    <t>053-7518817</t>
  </si>
  <si>
    <t>Lalamusa</t>
  </si>
  <si>
    <t>DASKA</t>
  </si>
  <si>
    <t>Sambrial Road, Daska</t>
  </si>
  <si>
    <t>052-9200071-72,0526615592</t>
  </si>
  <si>
    <t>052-9200072</t>
  </si>
  <si>
    <t>Daska</t>
  </si>
  <si>
    <t>KARACHI (GULSHAN-e-IQBAL)</t>
  </si>
  <si>
    <t>Sub Plot 29/01 Of Plot S-29, Blk 13-C, Kda Sch. # 24, Main University Road. Gulshan-E-Iqbal, Karachi</t>
  </si>
  <si>
    <t>0213-4830132 0213-4830138</t>
  </si>
  <si>
    <t>0213-4830137</t>
  </si>
  <si>
    <t>LHR(PATIALA GROUND)</t>
  </si>
  <si>
    <t>Patiala Ground, Link Mecleod Road, Lahore</t>
  </si>
  <si>
    <t>"042-37224093 042-37236987"</t>
  </si>
  <si>
    <t>042-37224093</t>
  </si>
  <si>
    <t>S.I.E Branch,Sialkot</t>
  </si>
  <si>
    <t>Shahab Pura Sialkot</t>
  </si>
  <si>
    <t>052-3240841,052-3259435</t>
  </si>
  <si>
    <t>052-3240841</t>
  </si>
  <si>
    <t>LHR(KARIM BLOCK)</t>
  </si>
  <si>
    <t>Karim Block Branch, Allama Iqbal Town, Lahore</t>
  </si>
  <si>
    <t>"042-35435194 042-35417627"</t>
  </si>
  <si>
    <t>042- 35418024</t>
  </si>
  <si>
    <t>NAROWAL</t>
  </si>
  <si>
    <t>Kutchery Road, Narowal</t>
  </si>
  <si>
    <t>054-2412992,2412889</t>
  </si>
  <si>
    <t>054-2412922</t>
  </si>
  <si>
    <t>Narowal</t>
  </si>
  <si>
    <t>LHR(WAHDAT ROAD)</t>
  </si>
  <si>
    <t>Wahdat Road , Near Good Luck Bakery , Lahore.</t>
  </si>
  <si>
    <t>"042-35912787 042-35912786"</t>
  </si>
  <si>
    <t>042- 35912787</t>
  </si>
  <si>
    <t>LHR(RAVI ROAD)</t>
  </si>
  <si>
    <t>7-Timber Market , Ravi Road , Lahore.</t>
  </si>
  <si>
    <t>"042-37723200 042-37707402"</t>
  </si>
  <si>
    <t>042- 37725400</t>
  </si>
  <si>
    <t>MANDI BAHUDDIN</t>
  </si>
  <si>
    <t>Ghala Mandi, Mandi Bahauddin.</t>
  </si>
  <si>
    <t>0546-600451,509651,508351</t>
  </si>
  <si>
    <t>0546-500251</t>
  </si>
  <si>
    <t>Mandi bahuddin</t>
  </si>
  <si>
    <t>MURIDKE</t>
  </si>
  <si>
    <t>G.T Road, Muridke</t>
  </si>
  <si>
    <t>042-37950608 042-37990449</t>
  </si>
  <si>
    <t>042-37990449</t>
  </si>
  <si>
    <t>Muridke</t>
  </si>
  <si>
    <t>MULTAN(HUSSAIN AGAHI)</t>
  </si>
  <si>
    <t>Property # 2567/10, Hussain Agahi Road, Multan.</t>
  </si>
  <si>
    <t>061-4510303-4 061-4514564 061-4587361</t>
  </si>
  <si>
    <t>061-9201250</t>
  </si>
  <si>
    <t>KOT ADDU</t>
  </si>
  <si>
    <t>G.T Road Kot Addu</t>
  </si>
  <si>
    <t>066-2241032, 2240501</t>
  </si>
  <si>
    <t>066-2242521</t>
  </si>
  <si>
    <t>Kot addu</t>
  </si>
  <si>
    <t>WAZIRABAD(SIALKOT ROAD)</t>
  </si>
  <si>
    <t>Sialkot Road, Wazirabad</t>
  </si>
  <si>
    <t>055-6601346 055-6601437 055-6608970</t>
  </si>
  <si>
    <t>055-6601437</t>
  </si>
  <si>
    <t>Wazirabad</t>
  </si>
  <si>
    <t>LHR(TUFAIL ROAD CANTT.)</t>
  </si>
  <si>
    <t>172, Park Lane Plaza Tufail Road, The Mall Of Lahore, Lahore</t>
  </si>
  <si>
    <t>042-36622333-34 042-36622332</t>
  </si>
  <si>
    <t>042-36622519</t>
  </si>
  <si>
    <t>ARIFWALA</t>
  </si>
  <si>
    <t>Jinnah Chowk, Arifwala</t>
  </si>
  <si>
    <t>"0457-830357 0457-832329"</t>
  </si>
  <si>
    <t>0457-830357</t>
  </si>
  <si>
    <t>Arifwala</t>
  </si>
  <si>
    <t>LHR(FAQIR PLAZA)</t>
  </si>
  <si>
    <t>Faqir Plaza, 6-Chatterjee Rd. Urdu Bazar, Lahore</t>
  </si>
  <si>
    <t>"042-37238139 042-37238140"</t>
  </si>
  <si>
    <t>042- 37238139</t>
  </si>
  <si>
    <t>RWP(KHEYABANE SIR SYED)</t>
  </si>
  <si>
    <t>Shahnaz Plaza, Khayban-E-Sir Syed, Rawalpindi</t>
  </si>
  <si>
    <t>051-4833703 051-4833704</t>
  </si>
  <si>
    <t>051-4833703</t>
  </si>
  <si>
    <t>LHR(LINK MODEL TOWN)</t>
  </si>
  <si>
    <t>Link Road, Model Town, Lahore</t>
  </si>
  <si>
    <t>042-35970155 042-35970117 042-35948217</t>
  </si>
  <si>
    <t>042-35846522</t>
  </si>
  <si>
    <t>Sambrial Branch</t>
  </si>
  <si>
    <t>Sialkot Road, Sambrial</t>
  </si>
  <si>
    <t>052-6520564 052-6521466</t>
  </si>
  <si>
    <t>052-6523566</t>
  </si>
  <si>
    <t>Sambrial</t>
  </si>
  <si>
    <t>SAMUNDRI</t>
  </si>
  <si>
    <t>Bop Samundri Br, Gojra Road, Samundri</t>
  </si>
  <si>
    <t>041-3425985 041-3420685 041-3420385</t>
  </si>
  <si>
    <t>041-3420385</t>
  </si>
  <si>
    <t>Samundri</t>
  </si>
  <si>
    <t>RWP(SATELLITE TOWN)</t>
  </si>
  <si>
    <t>Khurram Plaza, Chandni Chowk, Satellite Town, Rawalpindi</t>
  </si>
  <si>
    <t>051-4906504</t>
  </si>
  <si>
    <t>D.G.KHAN (KUTCHERY ROAD)</t>
  </si>
  <si>
    <t>Salman Plaza Kutchery Road D.G.Khan</t>
  </si>
  <si>
    <t>064-9239159 064-9260398</t>
  </si>
  <si>
    <t>064-9260398</t>
  </si>
  <si>
    <t>GOJRA</t>
  </si>
  <si>
    <t>Mehdi Shah Bazar Gojra</t>
  </si>
  <si>
    <t>046-3513766</t>
  </si>
  <si>
    <t>046-3510766</t>
  </si>
  <si>
    <t>Gojra</t>
  </si>
  <si>
    <t>LHR(KOT ABDUL MALIK)</t>
  </si>
  <si>
    <t>Kot Abdul Malik Branch, Distt Sheikhupura</t>
  </si>
  <si>
    <t>"042-37928889 042-37927798"</t>
  </si>
  <si>
    <t>0423-7919938</t>
  </si>
  <si>
    <t>Shakargarh Branch</t>
  </si>
  <si>
    <t>Railway Road, Shakergarh</t>
  </si>
  <si>
    <t>054-2450618</t>
  </si>
  <si>
    <t>054-2452603</t>
  </si>
  <si>
    <t>Shakargarh</t>
  </si>
  <si>
    <t>LHR(GULSHAN-E-RAVI)</t>
  </si>
  <si>
    <t>17-A ,Gulshan-E-Ravi, Lahore</t>
  </si>
  <si>
    <t>"042-37403731 042-37464930"</t>
  </si>
  <si>
    <t>042- 37403731</t>
  </si>
  <si>
    <t>KHANPUR</t>
  </si>
  <si>
    <t>Kutchery Road, Khanpur</t>
  </si>
  <si>
    <t>"068-5573192 068-5576621"</t>
  </si>
  <si>
    <t>068-5575192</t>
  </si>
  <si>
    <t>Khanpur</t>
  </si>
  <si>
    <t>LHR(MAIN BOULEVARD GULBERG)</t>
  </si>
  <si>
    <t>Bop Tower, 10-B, E/Ii, Main Boulevard, Gulberg, Lahore</t>
  </si>
  <si>
    <t>"042-35783772 042- 35783774"</t>
  </si>
  <si>
    <t>042-35783773</t>
  </si>
  <si>
    <t>LHR(TOWNSHIP)</t>
  </si>
  <si>
    <t>Township Branch, Lahore</t>
  </si>
  <si>
    <t>"042-35112511 042-35115309 042-35115308 042-35115300"</t>
  </si>
  <si>
    <t>042-99262087</t>
  </si>
  <si>
    <t>CHINIOT</t>
  </si>
  <si>
    <t>Bop Chiniot Br, Kutecheryroad, Chiniot</t>
  </si>
  <si>
    <t>047-6337869 047-6337769</t>
  </si>
  <si>
    <t>047-6337769</t>
  </si>
  <si>
    <t>Chiniot</t>
  </si>
  <si>
    <t>HAROONABAD</t>
  </si>
  <si>
    <t>Ghalla Mandi Haroonabad</t>
  </si>
  <si>
    <t>"063-2250212 063-2253741"</t>
  </si>
  <si>
    <t>063-2250212</t>
  </si>
  <si>
    <t>Haroonabad</t>
  </si>
  <si>
    <t>NARANG MANDI</t>
  </si>
  <si>
    <t>Toheed Market, Railway Road, Narang Mandi</t>
  </si>
  <si>
    <t>"056-2410708 056-2411108"</t>
  </si>
  <si>
    <t>056-2411108</t>
  </si>
  <si>
    <t>Narang mandi</t>
  </si>
  <si>
    <t>NANKANA SB.(GHALLA MANDI)</t>
  </si>
  <si>
    <t>Ghalla Mandi Branch, Nankana Sahib</t>
  </si>
  <si>
    <t>"056-2876966 0562874591 056-2876966"</t>
  </si>
  <si>
    <t>Nankana sahib</t>
  </si>
  <si>
    <t>MULTAN(GULGASHT COLONY)</t>
  </si>
  <si>
    <t>Near Gole Bagh Gulgasht Colony Multan</t>
  </si>
  <si>
    <t>061-6221801 061-6221803</t>
  </si>
  <si>
    <t>061-6221802</t>
  </si>
  <si>
    <t>LHR(BADAMI BAGH)</t>
  </si>
  <si>
    <t>64-Badami Bagh, Lahore</t>
  </si>
  <si>
    <t>"042-37729340 042-37707378 042-37704776"</t>
  </si>
  <si>
    <t>042-37722394</t>
  </si>
  <si>
    <t>LHR(ICHRA)</t>
  </si>
  <si>
    <t>Ichhra Branch, Lahore</t>
  </si>
  <si>
    <t>"042-37428027 042-37428026 042-37428028"</t>
  </si>
  <si>
    <t>042-37596580</t>
  </si>
  <si>
    <t>BHALWAL</t>
  </si>
  <si>
    <t>Liaqat Shaheed Road, Bhalwal</t>
  </si>
  <si>
    <t>"048-6645021 048-6643821"</t>
  </si>
  <si>
    <t>048-6643821</t>
  </si>
  <si>
    <t>Bhalwal</t>
  </si>
  <si>
    <t>CHISHTIAN</t>
  </si>
  <si>
    <t>Bahawalnager Road Chishtian</t>
  </si>
  <si>
    <t>"063-2502742 063-2500142"</t>
  </si>
  <si>
    <t>063-2500142</t>
  </si>
  <si>
    <t>Chishtian</t>
  </si>
  <si>
    <t>Pasrur Branch</t>
  </si>
  <si>
    <t>Ghalla Mandi, Pasrur</t>
  </si>
  <si>
    <t>052-6441161</t>
  </si>
  <si>
    <t>052-6440585</t>
  </si>
  <si>
    <t>Pasrur</t>
  </si>
  <si>
    <t>DEPALPUR</t>
  </si>
  <si>
    <t>Kutchery Road, Depalpur</t>
  </si>
  <si>
    <t>"044-4540512 044-4541944"</t>
  </si>
  <si>
    <t>044-4540512</t>
  </si>
  <si>
    <t>Depalpur</t>
  </si>
  <si>
    <t>JAMPUR</t>
  </si>
  <si>
    <t>Opposite Eid Gah D.G.Khan Road Jampur</t>
  </si>
  <si>
    <t>0604-567688 0604-568688</t>
  </si>
  <si>
    <t>0604-568688</t>
  </si>
  <si>
    <t>Jampur</t>
  </si>
  <si>
    <t>MURREE</t>
  </si>
  <si>
    <t>Victoria Building Ritz Estate, The Mall, Murree.</t>
  </si>
  <si>
    <t>051-3410851 051-3410468</t>
  </si>
  <si>
    <t>051-3410468</t>
  </si>
  <si>
    <t>Murree</t>
  </si>
  <si>
    <t>LHR(PAK BLOCK, A.I.T)</t>
  </si>
  <si>
    <t>08-Pak Block, Allama Iqbal Town, Lahore</t>
  </si>
  <si>
    <t>"042-37809891 042-37809890"</t>
  </si>
  <si>
    <t>042- 37809892</t>
  </si>
  <si>
    <t>LHR (MCLEOD ROAD)</t>
  </si>
  <si>
    <t>104-Meclod Road Branch, Lahore</t>
  </si>
  <si>
    <t>"042-37240790 042-37240784 042-37233679"</t>
  </si>
  <si>
    <t>042-37228568</t>
  </si>
  <si>
    <t>QAMAR MASHANI</t>
  </si>
  <si>
    <t>Mianwali Bannu Road, Qamar Mashani</t>
  </si>
  <si>
    <t>0459-397244</t>
  </si>
  <si>
    <t>Qamar mashani</t>
  </si>
  <si>
    <t>KAMALIA</t>
  </si>
  <si>
    <t>Railway Road Kamalia Distt. Toba Tek singh</t>
  </si>
  <si>
    <t>046-3411070</t>
  </si>
  <si>
    <t>046-3411100</t>
  </si>
  <si>
    <t>Kamalia</t>
  </si>
  <si>
    <t>LHR(NEW ANARKALI)</t>
  </si>
  <si>
    <t>15-New Anarkali Branch, Lahore</t>
  </si>
  <si>
    <t>"042-37238742 042-37241383 042-37241385 "</t>
  </si>
  <si>
    <t>042-37239504</t>
  </si>
  <si>
    <t>Railway Road, Gujrat</t>
  </si>
  <si>
    <t>053-9260190 053-3510086 053-3525370</t>
  </si>
  <si>
    <t>053-3525370</t>
  </si>
  <si>
    <t>MULTAN (CHOWK SHAHEEDAN)</t>
  </si>
  <si>
    <t>O/S Harm Gate,Chowk Shaheedan,Multan</t>
  </si>
  <si>
    <t>061-4572428 061-4514533</t>
  </si>
  <si>
    <t>061-4572428</t>
  </si>
  <si>
    <t>LODHRAN</t>
  </si>
  <si>
    <t>Ghousia Chowk Lodhran</t>
  </si>
  <si>
    <t>"0608-9200025 0608-9200150"</t>
  </si>
  <si>
    <t>0608-92500050</t>
  </si>
  <si>
    <t>Lodhran</t>
  </si>
  <si>
    <t>LHR (SAMANABAD)</t>
  </si>
  <si>
    <t>09-Poonch Road Samanabad, Lahore</t>
  </si>
  <si>
    <t>"042-37573525 042-37535397"</t>
  </si>
  <si>
    <t>042- 37535397</t>
  </si>
  <si>
    <t>SIALKOT (SIALKOT CANTT)</t>
  </si>
  <si>
    <t>Sialkot Cantt Branch</t>
  </si>
  <si>
    <t>052-9250095 052-4262923</t>
  </si>
  <si>
    <t>052-9250094</t>
  </si>
  <si>
    <t>GUJRAT (RAMTALAI ROAD)</t>
  </si>
  <si>
    <t>Ramtalai Road, Kashmir Plaza, Gujrat.</t>
  </si>
  <si>
    <t>053-3524570 053-3523998</t>
  </si>
  <si>
    <t>053-3523998</t>
  </si>
  <si>
    <t>PHALIA</t>
  </si>
  <si>
    <t>Near Al Abbas Chowk, Haian Road, Phalia</t>
  </si>
  <si>
    <t>0546-587716 054-596016</t>
  </si>
  <si>
    <t>0546-596016</t>
  </si>
  <si>
    <t>Phalia</t>
  </si>
  <si>
    <t>KHARIAN</t>
  </si>
  <si>
    <t>Qittay 2, Khewat # 394, Raza Plaza, G T Road, Kharian</t>
  </si>
  <si>
    <t>053-9240099 053-9240088</t>
  </si>
  <si>
    <t>053-9240088</t>
  </si>
  <si>
    <t>Kharian</t>
  </si>
  <si>
    <t>GHAKKAR MANDI</t>
  </si>
  <si>
    <t>G. T. Road, Ghakhar Mandi</t>
  </si>
  <si>
    <t>055-3885747 055-3883587</t>
  </si>
  <si>
    <t>055-3880782</t>
  </si>
  <si>
    <t>Ghakkar mandi</t>
  </si>
  <si>
    <t>RWP(LIAQAT ROAD)</t>
  </si>
  <si>
    <t>Shop No. 7, Pma House Trust Façade Building, G-220-A/1, Liaqat Road, Rawalpindi</t>
  </si>
  <si>
    <t>051-5553897</t>
  </si>
  <si>
    <t>051-5542488</t>
  </si>
  <si>
    <t>RWP(PESHAWAR ROAD)</t>
  </si>
  <si>
    <t>Chouhar Chowk, Peshawar Road, Rawalpindi</t>
  </si>
  <si>
    <t>051-5464130 051-5464131 051-5467019 051-5473761</t>
  </si>
  <si>
    <t>051-5467019</t>
  </si>
  <si>
    <t>LHR(JOHAR TOWN)</t>
  </si>
  <si>
    <t>Johar Town Branch, Lahore</t>
  </si>
  <si>
    <t>"042-35290969 042-35303533"</t>
  </si>
  <si>
    <t>042-35303537</t>
  </si>
  <si>
    <t>FAISALABAD(G.MOHD.ABAD)</t>
  </si>
  <si>
    <t>Sadar Bazar G.M Abad Faisalabad</t>
  </si>
  <si>
    <t>041-2691223 041-2691224</t>
  </si>
  <si>
    <t>041-2682780</t>
  </si>
  <si>
    <t>SIALKOT(CIRCULAR ROAD)</t>
  </si>
  <si>
    <t>Circular Road, Sialkot</t>
  </si>
  <si>
    <t>052-4568841 052-4568842</t>
  </si>
  <si>
    <t>052-4568841</t>
  </si>
  <si>
    <t>Kotli Behram Sialkot</t>
  </si>
  <si>
    <t>Kotli Behram, Defence Road, Sialkot</t>
  </si>
  <si>
    <t>052-4265655 052-4272831</t>
  </si>
  <si>
    <t>052-4272831</t>
  </si>
  <si>
    <t>GUJRANWALA(GONDLANWALA ROAD)</t>
  </si>
  <si>
    <t>Gondlanwala Road, Gujranwala</t>
  </si>
  <si>
    <t>055-9200875 055-9200365</t>
  </si>
  <si>
    <t>055-9200365</t>
  </si>
  <si>
    <t>HASILPUR</t>
  </si>
  <si>
    <t>Baldia Road, Hasilpur</t>
  </si>
  <si>
    <t>"062-2441891 062-2449591"</t>
  </si>
  <si>
    <t>Hasilpur</t>
  </si>
  <si>
    <t>SANGLA HILL</t>
  </si>
  <si>
    <t>Circular Road, Sangla Hill</t>
  </si>
  <si>
    <t>"056-3700649 056-3701849,"</t>
  </si>
  <si>
    <t>056-3701849</t>
  </si>
  <si>
    <t>Sangla hill</t>
  </si>
  <si>
    <t>CHAK JHUMRA</t>
  </si>
  <si>
    <t>BOP Chak Jhumra Br, Ghala Mandi,Chak Jhumra</t>
  </si>
  <si>
    <t>041-8527981 041-8527987</t>
  </si>
  <si>
    <t>041-8527987</t>
  </si>
  <si>
    <t>Chak jhumra</t>
  </si>
  <si>
    <t>Sattyana Road Faisalabad</t>
  </si>
  <si>
    <t>BOP Sattyan Road Br, 339-B,Peoples Colony # 1, Sattyana Road Faisalabad</t>
  </si>
  <si>
    <t>041-8723888-8735288</t>
  </si>
  <si>
    <t>041-8735247</t>
  </si>
  <si>
    <t>MULTAN(KHANEWAL ROAD)</t>
  </si>
  <si>
    <t>Qaddafi Chowk Khanewal Road, Multan</t>
  </si>
  <si>
    <t>061-6780131 061-6780132</t>
  </si>
  <si>
    <t>061-6780131</t>
  </si>
  <si>
    <t>LIAQATPUR</t>
  </si>
  <si>
    <t>Railway Road, Liaqatpur</t>
  </si>
  <si>
    <t>"068-5792368 068-5692856"</t>
  </si>
  <si>
    <t>068-5692856</t>
  </si>
  <si>
    <t>Liaqatpur</t>
  </si>
  <si>
    <t>BHERA</t>
  </si>
  <si>
    <t>Main Malak Wal Road Bhera</t>
  </si>
  <si>
    <t>"048-6691840 048-6691626"</t>
  </si>
  <si>
    <t>048-6691626</t>
  </si>
  <si>
    <t>Bhera</t>
  </si>
  <si>
    <t>LHR(Z-BLOCK, DHA)</t>
  </si>
  <si>
    <t>Z Block D.H.A Lahore</t>
  </si>
  <si>
    <t>"042-99264026-9 042-99264026-9"</t>
  </si>
  <si>
    <t>042-35692808</t>
  </si>
  <si>
    <t>LHR(MUSTAFABAD)</t>
  </si>
  <si>
    <t>204,Allama Iqbal Road Mustafabad Branch, Lahore</t>
  </si>
  <si>
    <t>"042-36842501 042-36842497"</t>
  </si>
  <si>
    <t>042-36846100</t>
  </si>
  <si>
    <t>Commetti Chowk,Rawalpindi</t>
  </si>
  <si>
    <t>Rawal Hotel, Committee Chowk, Rawalpindi</t>
  </si>
  <si>
    <t>051-5781657 051-5781659</t>
  </si>
  <si>
    <t>051-5781870</t>
  </si>
  <si>
    <t>PATTOKI</t>
  </si>
  <si>
    <t>Allama Iqbal Road, Pattoki</t>
  </si>
  <si>
    <t>"049-425809 049-4421870"</t>
  </si>
  <si>
    <t>049-425809</t>
  </si>
  <si>
    <t>Pattoki</t>
  </si>
  <si>
    <t>HAZRO</t>
  </si>
  <si>
    <t>Main Hattian Road, Hazro</t>
  </si>
  <si>
    <t>0572-310557</t>
  </si>
  <si>
    <t>0572-313400</t>
  </si>
  <si>
    <t>Hazro</t>
  </si>
  <si>
    <t>KHUSHAB</t>
  </si>
  <si>
    <t>Fawara Chowk Khushab</t>
  </si>
  <si>
    <t>"0454-710989 0454-710223 0454-711223"</t>
  </si>
  <si>
    <t>0454-710223</t>
  </si>
  <si>
    <t>Khushab</t>
  </si>
  <si>
    <t>GUJRANWALA (SATELLITE TOWN)</t>
  </si>
  <si>
    <t>532-C, Satellite Town, Gujranwala</t>
  </si>
  <si>
    <t>055-9200865 055-3255951</t>
  </si>
  <si>
    <t>055-9200864</t>
  </si>
  <si>
    <t>GUJRANWALA (MUHAFIZ TOWN)</t>
  </si>
  <si>
    <t>9/A, Muhafiz Town, Main WAPDA Town Road, Gujranwala</t>
  </si>
  <si>
    <t>055-4287343 055-4286866</t>
  </si>
  <si>
    <t>055-4287170</t>
  </si>
  <si>
    <t>TALAGANG</t>
  </si>
  <si>
    <t>Chakwal Road, Talagang</t>
  </si>
  <si>
    <t>"0543-410600 0543-413070"</t>
  </si>
  <si>
    <t>0543-410600</t>
  </si>
  <si>
    <t>Talagang</t>
  </si>
  <si>
    <t>FAISALABAD(GEN.BUS STAND)</t>
  </si>
  <si>
    <t>BOP Gen Bus Stand Br, Shoib Bilal Market, General Bus stand Faisalabad</t>
  </si>
  <si>
    <t>041-8788558 041-8782009 041-8845650</t>
  </si>
  <si>
    <t>041-8788558</t>
  </si>
  <si>
    <t>GUJRANWALA(KHIALI GATE)</t>
  </si>
  <si>
    <t>O/S Khiali Gate, Near Dastagir Filling Station, Gujranwala</t>
  </si>
  <si>
    <t>055-4448648 055-9230189</t>
  </si>
  <si>
    <t>055-9230049</t>
  </si>
  <si>
    <t>TAUNSA SHARIF</t>
  </si>
  <si>
    <t>Vahowa Road Near Ptcl Exchange Taunsa Sharif</t>
  </si>
  <si>
    <t>0642- 601058</t>
  </si>
  <si>
    <t>0642-602057</t>
  </si>
  <si>
    <t>Taunsa sharif</t>
  </si>
  <si>
    <t>SILLANWALI</t>
  </si>
  <si>
    <t>Ghalla Mandi, Sillanwali</t>
  </si>
  <si>
    <t>"048-6532322 048-6532204"</t>
  </si>
  <si>
    <t>048-6532204</t>
  </si>
  <si>
    <t>Sillanwali</t>
  </si>
  <si>
    <t>LHR(BEGUM KOT)</t>
  </si>
  <si>
    <t>Begum Kot, Shadara, Lahore</t>
  </si>
  <si>
    <t>"042-37900161 042-37928207 042-37922422"</t>
  </si>
  <si>
    <t>042-37922422</t>
  </si>
  <si>
    <t>Samanabad Faisalabad</t>
  </si>
  <si>
    <t>BOP Samanabad Br,Faisalabad</t>
  </si>
  <si>
    <t>041-2665066-2564741</t>
  </si>
  <si>
    <t>041-2564742</t>
  </si>
  <si>
    <t>GUJRANWALA(GUJRANWALA CANTT)</t>
  </si>
  <si>
    <t>Super Market, Gujranwala Cantt. Gujranwala</t>
  </si>
  <si>
    <t>055-3863843 055-3865072</t>
  </si>
  <si>
    <t>055-3865072</t>
  </si>
  <si>
    <t>LHR(WALTON ROAD)</t>
  </si>
  <si>
    <t>Walton Road, Lahore Cantt.</t>
  </si>
  <si>
    <t>"042-36660504 042-36601935 042-36663414"</t>
  </si>
  <si>
    <t>042-36601934</t>
  </si>
  <si>
    <t>LHR(JINNAH HALL)</t>
  </si>
  <si>
    <t>Jinnah Hall, Mcl, Lower Mall, Lahore</t>
  </si>
  <si>
    <t>"042-37212415 042-37212416"</t>
  </si>
  <si>
    <t>042- 99212173</t>
  </si>
  <si>
    <t>OKARA(MANDI ROAD)</t>
  </si>
  <si>
    <t>Mandi Road, Okara</t>
  </si>
  <si>
    <t>"044-2552889 044-2520003"</t>
  </si>
  <si>
    <t>044-2552889</t>
  </si>
  <si>
    <t>AHMAD PUR EAST</t>
  </si>
  <si>
    <t>Kutchery Road, Ahmadpur East</t>
  </si>
  <si>
    <t>"062-2272530 062-2275520"</t>
  </si>
  <si>
    <t>62-2275520</t>
  </si>
  <si>
    <t>Ahmad pur east</t>
  </si>
  <si>
    <t>DUNYAPUR</t>
  </si>
  <si>
    <t>Railway Road Near Kazmi Chowk Dunyapur</t>
  </si>
  <si>
    <t>0608-304745 0608-305145</t>
  </si>
  <si>
    <t>0608-305145</t>
  </si>
  <si>
    <t>Dunyapur</t>
  </si>
  <si>
    <t>DINA</t>
  </si>
  <si>
    <t>Gt Road, Dina</t>
  </si>
  <si>
    <t>0544-63569 0544-630572</t>
  </si>
  <si>
    <t>Dina</t>
  </si>
  <si>
    <t>TAXILA</t>
  </si>
  <si>
    <t>Chowk Saria Kala G.T. Road Taxila.</t>
  </si>
  <si>
    <t>051-4545148 051-4545149</t>
  </si>
  <si>
    <t>051-4542151</t>
  </si>
  <si>
    <t>Taxila</t>
  </si>
  <si>
    <t>GUJRAT(UNIVERSITY OF GUJRAT)</t>
  </si>
  <si>
    <t>University Of Gujrat, Gujrat</t>
  </si>
  <si>
    <t>053-3643900 053-3643902</t>
  </si>
  <si>
    <t>053-6343902</t>
  </si>
  <si>
    <t>FAROOQABAD</t>
  </si>
  <si>
    <t>Grain Market, Farooqabad</t>
  </si>
  <si>
    <t>"056-3877574 056-3877574 056-3877555"</t>
  </si>
  <si>
    <t>056-3874555</t>
  </si>
  <si>
    <t>Farooqabad</t>
  </si>
  <si>
    <t>KHANKA DOGRAN</t>
  </si>
  <si>
    <t>Opposite Police Station, Lahore Sargodah Road, District Sheikhupura</t>
  </si>
  <si>
    <t>"056-3726783 056-3726873"</t>
  </si>
  <si>
    <t>056-3726873</t>
  </si>
  <si>
    <t>Khanka dogran</t>
  </si>
  <si>
    <t>JARRANWALA</t>
  </si>
  <si>
    <t>Bop Jaranwala Br, Masjid Bazar, Jaranwala</t>
  </si>
  <si>
    <t>041-4319265 041-4310263</t>
  </si>
  <si>
    <t>047-5310442</t>
  </si>
  <si>
    <t>Shorkot city</t>
  </si>
  <si>
    <t>GAGGO MANDI</t>
  </si>
  <si>
    <t>Opp. Grain Market Gate No 1, Sheikh Fazil Rd. Gaggo Mandi</t>
  </si>
  <si>
    <t>"067-3500163 067-3500709"</t>
  </si>
  <si>
    <t>061-3500163</t>
  </si>
  <si>
    <t>Gaggo mandi</t>
  </si>
  <si>
    <t>LHR(MULTAN ROAD)</t>
  </si>
  <si>
    <t>Zaib-Un-Nisa Stop Multan Roadd,Lahore</t>
  </si>
  <si>
    <t>"042-37507464 042-37507463"</t>
  </si>
  <si>
    <t>042-37507467</t>
  </si>
  <si>
    <t>LHR(CENTRAL MODEL SCHOOL)</t>
  </si>
  <si>
    <t>Central Model School Branch, Lower Mall Lahore</t>
  </si>
  <si>
    <t>"042-37118394 042-37245028"</t>
  </si>
  <si>
    <t>042- 37118394</t>
  </si>
  <si>
    <t>KAHUTA</t>
  </si>
  <si>
    <t>Nbp Chock Kahutta.</t>
  </si>
  <si>
    <t>051-3313479 051-3311393</t>
  </si>
  <si>
    <t>051-3313479</t>
  </si>
  <si>
    <t>Kahuta</t>
  </si>
  <si>
    <t>SHAHKOT</t>
  </si>
  <si>
    <t>Circular Road, Shahkot</t>
  </si>
  <si>
    <t>056-3711313</t>
  </si>
  <si>
    <t>056-3712412</t>
  </si>
  <si>
    <t>Shahkot</t>
  </si>
  <si>
    <t>MULTAN(SHAH RUKN-E-ALAM)</t>
  </si>
  <si>
    <t>Shop # 25-26 T- Chowk Shah Rukn-E-Alam Colony Multan.</t>
  </si>
  <si>
    <t>061-9220188 061-6560588</t>
  </si>
  <si>
    <t>061-9220188</t>
  </si>
  <si>
    <t>MULTAN(NISHTAR ROAD)</t>
  </si>
  <si>
    <t>Out Side Nishter Hospital Multan</t>
  </si>
  <si>
    <t>061-4500519</t>
  </si>
  <si>
    <t>061-4500518</t>
  </si>
  <si>
    <t>WAH CANTT.</t>
  </si>
  <si>
    <t>Civic Center,The Mall Wah Cantt.</t>
  </si>
  <si>
    <t>051-4902261 051-4902260</t>
  </si>
  <si>
    <t>051-4902263</t>
  </si>
  <si>
    <t>Wah cantt.</t>
  </si>
  <si>
    <t>LHR(ISLAMPURA)</t>
  </si>
  <si>
    <t>Main Bazar Islampura, Lahore</t>
  </si>
  <si>
    <t>"042-37247251 042-37226148"</t>
  </si>
  <si>
    <t>042- 37112792,</t>
  </si>
  <si>
    <t>RWP(BANK ROAD)</t>
  </si>
  <si>
    <t>Plot No. 104/105, Bank Road, Saddar, Rawalpindi Cantt</t>
  </si>
  <si>
    <t>051-9272777 051-5700051</t>
  </si>
  <si>
    <t>LHR(MUZANG CHUNGI)</t>
  </si>
  <si>
    <t>9-Ferozepur Road , Lahore.</t>
  </si>
  <si>
    <t>"042-37425339 042-37425340"</t>
  </si>
  <si>
    <t>042-37586689</t>
  </si>
  <si>
    <t>LHR(RANG MAHAL)</t>
  </si>
  <si>
    <t>Chowk Rang Mahal, Lahore</t>
  </si>
  <si>
    <t>"042-37634794 042-37638519"</t>
  </si>
  <si>
    <t>042-37638519</t>
  </si>
  <si>
    <t>GUJRANWALA(HAFIZABAD RD)</t>
  </si>
  <si>
    <t>Hafizabad Road, Gujranwala</t>
  </si>
  <si>
    <t>055-4448699 055-4448599</t>
  </si>
  <si>
    <t>055-4448799</t>
  </si>
  <si>
    <t>RWP (U.A.A.R. CAMPUS)</t>
  </si>
  <si>
    <t>University Of Arid Agricultural Campus, Shamsabad, Murree Road, Rawalpindi</t>
  </si>
  <si>
    <t>051-9290428 051-9292142</t>
  </si>
  <si>
    <t>051-9290428</t>
  </si>
  <si>
    <t>MAILSI</t>
  </si>
  <si>
    <t>Railway Road Mailsi</t>
  </si>
  <si>
    <t>067-3410136</t>
  </si>
  <si>
    <t>067-3411936</t>
  </si>
  <si>
    <t>Mailsi</t>
  </si>
  <si>
    <t>SHUJABAD</t>
  </si>
  <si>
    <t>Jalalpur Road. Shujabad</t>
  </si>
  <si>
    <t>061-4396118, 061-9398010</t>
  </si>
  <si>
    <t>061-4398010</t>
  </si>
  <si>
    <t>Shujabad</t>
  </si>
  <si>
    <t>MANDI YAZMAN</t>
  </si>
  <si>
    <t>Bahawalpur Road, Mandi Yazman</t>
  </si>
  <si>
    <t>"062-2702088 062-2703221"</t>
  </si>
  <si>
    <t>Mandi yazman</t>
  </si>
  <si>
    <t>KALLUR KOT</t>
  </si>
  <si>
    <t>Manin Bazar Near Railway Crossing Kallur Kot.</t>
  </si>
  <si>
    <t>"0453-200599 0453-200799"</t>
  </si>
  <si>
    <t>0453-200599</t>
  </si>
  <si>
    <t>Kallur kot</t>
  </si>
  <si>
    <t>SARAI ALAMGIR</t>
  </si>
  <si>
    <t>G.T Road, Sarai Alamgir</t>
  </si>
  <si>
    <t>0544-655085 0544-651586</t>
  </si>
  <si>
    <t>0544-650386</t>
  </si>
  <si>
    <t>Sarai alamgir</t>
  </si>
  <si>
    <t>LHR(DEFENCE SOCIETY RD)</t>
  </si>
  <si>
    <t>S.J. Arcade, Defence Society Road, Lahore</t>
  </si>
  <si>
    <t>"042-36666060 042-36621199 042-36655317"</t>
  </si>
  <si>
    <t>FAISALABAD(AMINPUR BAZAR)</t>
  </si>
  <si>
    <t>Amin Pur Bazar Faisalabad</t>
  </si>
  <si>
    <t>041-2641101-2</t>
  </si>
  <si>
    <t>041-2644195</t>
  </si>
  <si>
    <t>LHR(MUSTAFA TOWN)</t>
  </si>
  <si>
    <t>26-Mamdoot-Block , Mustafa Town , Lahore.</t>
  </si>
  <si>
    <t>"042-35420130 042-99239977"</t>
  </si>
  <si>
    <t>042- 35420130</t>
  </si>
  <si>
    <t>LHR(LYTTON ROAD)</t>
  </si>
  <si>
    <t>54-Lytton Road, Lahore</t>
  </si>
  <si>
    <t>"042-37234921 042-37173067"</t>
  </si>
  <si>
    <t>042- 37313057</t>
  </si>
  <si>
    <t>LHR HAFEEZ CENTRE BRANCH</t>
  </si>
  <si>
    <t>Shop #G-8,9 &amp; 51, Hafeez Centre, Main Boulevard, Gulberg-Iii, Lahore</t>
  </si>
  <si>
    <t>"042-35714612 042-35714611 042-35784628"</t>
  </si>
  <si>
    <t>042-35784629</t>
  </si>
  <si>
    <t>RWP(TENCH BHATTA)</t>
  </si>
  <si>
    <t>Main Bazar, Akhri Stop, Tench Bhatta, Rawalpindi</t>
  </si>
  <si>
    <t>051-5510984</t>
  </si>
  <si>
    <t>051-5514202</t>
  </si>
  <si>
    <t>RWP(IQBAL ROAD)</t>
  </si>
  <si>
    <t>Iqbal Road, Rawalpindi</t>
  </si>
  <si>
    <t>051-5534845, 5550394</t>
  </si>
  <si>
    <t>051-5534845</t>
  </si>
  <si>
    <t>SHORKOT CITY</t>
  </si>
  <si>
    <t>Jhang-Multan Road Near Sabir Chowk, Shor Kot City</t>
  </si>
  <si>
    <t>047-5311741</t>
  </si>
  <si>
    <t>Kutchery Road Branch, Gujrat</t>
  </si>
  <si>
    <t>Kutchery Road, Gujrat.</t>
  </si>
  <si>
    <t>053-9260435 053-9260436 053-9260445</t>
  </si>
  <si>
    <t>053-3523737</t>
  </si>
  <si>
    <t>HAFIZABAD</t>
  </si>
  <si>
    <t>Gujranwala Road, Hafizabad.</t>
  </si>
  <si>
    <t>"0547-522485 0547-525932"</t>
  </si>
  <si>
    <t>0547-525932</t>
  </si>
  <si>
    <t>Hafizabad</t>
  </si>
  <si>
    <t>KHAIRPUR TAMEWALI</t>
  </si>
  <si>
    <t>Hasilpur Road Khairpur Tamewali</t>
  </si>
  <si>
    <t>"062-2261363 062-2262063"</t>
  </si>
  <si>
    <t>06222-61363</t>
  </si>
  <si>
    <t>Khairpur tamewali</t>
  </si>
  <si>
    <t>LHR(FORT ROAD)</t>
  </si>
  <si>
    <t>Fort Road, Lahore</t>
  </si>
  <si>
    <t>"042-37668252 042-37668185"</t>
  </si>
  <si>
    <t>042- 37668252</t>
  </si>
  <si>
    <t>GUJRAT(NISHANE HAIDER CHOWK)</t>
  </si>
  <si>
    <t>Nishan-E-Haider Chowk Branch, Gujrat.</t>
  </si>
  <si>
    <t>053-9260188 053-3605565 053-3602011 053-3602012</t>
  </si>
  <si>
    <t>053-3605565</t>
  </si>
  <si>
    <t>Pakistani Chowk, D.G khan</t>
  </si>
  <si>
    <t>Near Pakistani Chowk D.G.Khan</t>
  </si>
  <si>
    <t>064-9260397, 064-2464523</t>
  </si>
  <si>
    <t>064-9260460</t>
  </si>
  <si>
    <t>SARGODHA(UNIVERSITY ROAD)</t>
  </si>
  <si>
    <t>University Road Branch,Sargodha</t>
  </si>
  <si>
    <t>"048-3765311 048-3224633 048-3765312"</t>
  </si>
  <si>
    <t>048-3765311</t>
  </si>
  <si>
    <t>SHEIKHUPURA(RAILWAY ROAD)</t>
  </si>
  <si>
    <t>Railway Road Branch, Sheikhupura</t>
  </si>
  <si>
    <t>"056-9200277 056-9200280 056-9200279"</t>
  </si>
  <si>
    <t>056-9200279</t>
  </si>
  <si>
    <t>LHR(SANDA ROAD)</t>
  </si>
  <si>
    <t>Sanda Road Branch, Lahore</t>
  </si>
  <si>
    <t>"042-37155790 042-37155791"</t>
  </si>
  <si>
    <t>042- 37155790</t>
  </si>
  <si>
    <t>LHR(SERVICES HOSPITAL)</t>
  </si>
  <si>
    <t>Services Hospital Branch, Jail Road, Lahore.</t>
  </si>
  <si>
    <t>"042-37427041 042-99204426"</t>
  </si>
  <si>
    <t>042- 99204428</t>
  </si>
  <si>
    <t>LHR(QUEENS ROAD)</t>
  </si>
  <si>
    <t>Queens Road Branch, Lahore.</t>
  </si>
  <si>
    <t>"042-36362975 042-36361606"</t>
  </si>
  <si>
    <t>042-36304666</t>
  </si>
  <si>
    <t>JEHANIAN</t>
  </si>
  <si>
    <t>Near Govt.Boys High School Jehanian</t>
  </si>
  <si>
    <t>065-2210645, 0652210800</t>
  </si>
  <si>
    <t>065-2210800</t>
  </si>
  <si>
    <t>Jehanian</t>
  </si>
  <si>
    <t>KAHROR PAKKA</t>
  </si>
  <si>
    <t>Near Ptcl Exchange Kahror Pukka</t>
  </si>
  <si>
    <t>"0608-341011 0608-341117"</t>
  </si>
  <si>
    <t>0608-341117</t>
  </si>
  <si>
    <t>Kahror pakka</t>
  </si>
  <si>
    <t>KOT MITHAN</t>
  </si>
  <si>
    <t>Railway Road Kot Mithan</t>
  </si>
  <si>
    <t>0604-317864 0604-317476</t>
  </si>
  <si>
    <t>0604-317476</t>
  </si>
  <si>
    <t>Kot mithan</t>
  </si>
  <si>
    <t>HASSAN ABDAL</t>
  </si>
  <si>
    <t>Opposite Tma Building Islam Shaheed Road, Hassanabdal</t>
  </si>
  <si>
    <t>057-2522859</t>
  </si>
  <si>
    <t>0572-520234</t>
  </si>
  <si>
    <t>Hassan abdal</t>
  </si>
  <si>
    <t>ALIPUR</t>
  </si>
  <si>
    <t>Ali Pur Road Rohillanwali</t>
  </si>
  <si>
    <t>064-9260397 064-2464523</t>
  </si>
  <si>
    <t>Alipur</t>
  </si>
  <si>
    <t>Haji Pura Sialkot</t>
  </si>
  <si>
    <t>Hajipura Branch, Sialkot</t>
  </si>
  <si>
    <t>052-9250741 052-3242747</t>
  </si>
  <si>
    <t>052-9250740</t>
  </si>
  <si>
    <t>CHUNIAN</t>
  </si>
  <si>
    <t>Main Road, Chunian</t>
  </si>
  <si>
    <t>"049-4311435 049-4310136"</t>
  </si>
  <si>
    <t>049-4311435</t>
  </si>
  <si>
    <t>Chunian</t>
  </si>
  <si>
    <t>ABDUL HAKIM</t>
  </si>
  <si>
    <t>Multan Road Abdul Hakim Distt. Khanewal</t>
  </si>
  <si>
    <t>065-2441417</t>
  </si>
  <si>
    <t>0652-442733</t>
  </si>
  <si>
    <t>Abdul hakim</t>
  </si>
  <si>
    <t>GUJRAT(SHAH DAULA GATE)</t>
  </si>
  <si>
    <t>Shahdaula Gate Branch, Opp. City Post Office, Gujrat</t>
  </si>
  <si>
    <t>053-3510588 053-3521915</t>
  </si>
  <si>
    <t>053-3521915</t>
  </si>
  <si>
    <t>ROHILLANWALI</t>
  </si>
  <si>
    <t>Alipur Road, Rohillanwali</t>
  </si>
  <si>
    <t>066-2640072 066-2640070 066-2640279</t>
  </si>
  <si>
    <t>066-2640072</t>
  </si>
  <si>
    <t>Rohillanwali</t>
  </si>
  <si>
    <t>JHELUM(CIVIL LINES)</t>
  </si>
  <si>
    <t>Opp Soldier Plaza, Civil Lines, Jhelum</t>
  </si>
  <si>
    <t>0544-9270198,9270444</t>
  </si>
  <si>
    <t>SAHIWAL(LIAQAT ROAD)</t>
  </si>
  <si>
    <t>Liaqat Road, Sahiwal</t>
  </si>
  <si>
    <t>"040-4223371 040-4223370"</t>
  </si>
  <si>
    <t>040-4223371</t>
  </si>
  <si>
    <t>ROJHAN</t>
  </si>
  <si>
    <t>Opposite Tma Complex Ali Pur</t>
  </si>
  <si>
    <t>0604-610154 0604-610437</t>
  </si>
  <si>
    <t>0604-610437</t>
  </si>
  <si>
    <t>Rojhan</t>
  </si>
  <si>
    <t>Gulmerg Road ,RYK</t>
  </si>
  <si>
    <t>Gulmerg Road Branch, Rahimyar Khan</t>
  </si>
  <si>
    <t>"068-5886432 068-9230197"</t>
  </si>
  <si>
    <t>068-9230387</t>
  </si>
  <si>
    <t>TIBBA SULTANPURA</t>
  </si>
  <si>
    <t>Qutabpur Road, Tibba Sultanpur, Tehsil Mailsi Distt Vehari.</t>
  </si>
  <si>
    <t>067-3692187, 0673692387</t>
  </si>
  <si>
    <t>067-3692287</t>
  </si>
  <si>
    <t>Tibba sultanpura</t>
  </si>
  <si>
    <t>GUJRAT(G.T.ROAD)</t>
  </si>
  <si>
    <t>At Mecca Plaza, Opp. Younis Fan Gt Road Gujrat</t>
  </si>
  <si>
    <t>053-3520930 053-3522364</t>
  </si>
  <si>
    <t>053-3522364</t>
  </si>
  <si>
    <t>RAIWIND</t>
  </si>
  <si>
    <t>Near Suy Aasil Railway Crossing Main Raiwind Road Lahore</t>
  </si>
  <si>
    <t>"042-35390995 042-35391425"</t>
  </si>
  <si>
    <t>042-35391425</t>
  </si>
  <si>
    <t>Raiwind</t>
  </si>
  <si>
    <t>SUNDAR INDUSTRIAL ESTATE BRANCH</t>
  </si>
  <si>
    <t>Sundar Industrial State Raiwind Road Lahore</t>
  </si>
  <si>
    <t>"042-35297286 042-35297288"</t>
  </si>
  <si>
    <t>042-35297287</t>
  </si>
  <si>
    <t>MULTAN(M.D.A CHOWK)</t>
  </si>
  <si>
    <t>Opposit Excise &amp; Taxation Office M D A Chowk Multan</t>
  </si>
  <si>
    <t>061-9201057</t>
  </si>
  <si>
    <t>061-9201056</t>
  </si>
  <si>
    <t>PINDI GHEB</t>
  </si>
  <si>
    <t>Katchri Road Pindi Gheb.</t>
  </si>
  <si>
    <t>0572-352021</t>
  </si>
  <si>
    <t>Pindi gheb</t>
  </si>
  <si>
    <t>ISLAMABAD (JINNAH AVENUE)</t>
  </si>
  <si>
    <t>Raza Noor Plaza, Jinnah Avenue Branch, Islamabad</t>
  </si>
  <si>
    <t>051-2801168, 051-2824784-94, 051-2604362-63, 051-2604361</t>
  </si>
  <si>
    <t>051-2878269</t>
  </si>
  <si>
    <t>Islamabad</t>
  </si>
  <si>
    <t>KHALID BIN WALEED ROAD BRANCH, KARACHI</t>
  </si>
  <si>
    <t>Shop # 5,6,7-Datari Arcade, Khalid Bin Waleed Road, Karachi</t>
  </si>
  <si>
    <t>0213-4306243 0213-34301613-14</t>
  </si>
  <si>
    <t>0213-4301613</t>
  </si>
  <si>
    <t>KARACHI(I.I.CHUNDRIGAR ROAD)</t>
  </si>
  <si>
    <t>Finance &amp; Trade Center, I. I. Chundrigar Road, Karachi</t>
  </si>
  <si>
    <t>0213-2467825 0213-2467831</t>
  </si>
  <si>
    <t>0213-2167828</t>
  </si>
  <si>
    <t>PESHAWAR(SADDAR ROAD)</t>
  </si>
  <si>
    <t>Opposite Hussainia Hall, Sadder Road, Peshawar Cantt.</t>
  </si>
  <si>
    <t>091-5284260</t>
  </si>
  <si>
    <t>091-5274878</t>
  </si>
  <si>
    <t>Peshawar</t>
  </si>
  <si>
    <t>MINCHINABAD</t>
  </si>
  <si>
    <t>Baldia Road, Michinabad</t>
  </si>
  <si>
    <t>"063-2750202 063-2751202"</t>
  </si>
  <si>
    <t>063-2750202</t>
  </si>
  <si>
    <t>Minchinabad</t>
  </si>
  <si>
    <t>MIRPUR (A.K.)</t>
  </si>
  <si>
    <t>Allama Iqbal Road, Mirpur, Ajk.</t>
  </si>
  <si>
    <t>05827-921438 05827-444809</t>
  </si>
  <si>
    <t>05827-921438</t>
  </si>
  <si>
    <t>Mirpur (a.k.)</t>
  </si>
  <si>
    <t>PESHAWAR(UNIVERSITY ROAD)</t>
  </si>
  <si>
    <t>Umar Plaza, University Road, Peshawar</t>
  </si>
  <si>
    <t>091-9216936 091-9216908</t>
  </si>
  <si>
    <t>KARACHI(MALIR HALT)</t>
  </si>
  <si>
    <t>Plot # 300, Mario Khan Road Chota Gate, Malir Halt Branch, Karachi</t>
  </si>
  <si>
    <t>0213-4600324 0213-4600325</t>
  </si>
  <si>
    <t>0213-4600323</t>
  </si>
  <si>
    <t>MUZAFFARABAD</t>
  </si>
  <si>
    <t>Old Secretariat Nera G.P.O Muzaffarabad.</t>
  </si>
  <si>
    <t>05822-920500-01</t>
  </si>
  <si>
    <t>05822-920500</t>
  </si>
  <si>
    <t>Muzaffarabad</t>
  </si>
  <si>
    <t>KARACHI (SHAHRAH-E-FAISAL)</t>
  </si>
  <si>
    <t>Marine Faysal Building, Shahra-E-Faisal Branch, Karachi</t>
  </si>
  <si>
    <t>021-34391041 021-34542066</t>
  </si>
  <si>
    <t>0213-4542099</t>
  </si>
  <si>
    <t>QUETTA (JINNAH ROAD)</t>
  </si>
  <si>
    <t>Jinnah Road, Quetta</t>
  </si>
  <si>
    <t>081-2833362 081-2839053</t>
  </si>
  <si>
    <t>0812-839544</t>
  </si>
  <si>
    <t>Quetta</t>
  </si>
  <si>
    <t>DADYAL</t>
  </si>
  <si>
    <t>Main Bazar, Rawalpindi Road, Dadyal.</t>
  </si>
  <si>
    <t>05827-923064 05827-923072</t>
  </si>
  <si>
    <t>05287-923072</t>
  </si>
  <si>
    <t>Dadyal</t>
  </si>
  <si>
    <t>ISLAMABAD (F-10 MARKAZ)</t>
  </si>
  <si>
    <t>Rajan Plaza 2E F-10 Markaz, Islambad.</t>
  </si>
  <si>
    <t>051-2294968 051-2102961</t>
  </si>
  <si>
    <t>051-2298232</t>
  </si>
  <si>
    <t>KHURRIANWALA</t>
  </si>
  <si>
    <t>Kiea Building Jaranwala Road Khurrianwala</t>
  </si>
  <si>
    <t>041-4362772 041-4362771 041-4360959</t>
  </si>
  <si>
    <t>041-4362772</t>
  </si>
  <si>
    <t>Khurrianwala</t>
  </si>
  <si>
    <t>FATEH JANG</t>
  </si>
  <si>
    <t>Khasra No 917 Main Chowk Rawalpinidi Road, Fateh Jang, Distt Attock.</t>
  </si>
  <si>
    <t>0572-212075</t>
  </si>
  <si>
    <t>0572-212076</t>
  </si>
  <si>
    <t>Fateh jang</t>
  </si>
  <si>
    <t>JALALPUR BHATTIAN</t>
  </si>
  <si>
    <t>Hafizabad Road, Jalalpur Bhattian</t>
  </si>
  <si>
    <t>"0547-500787 0547-500799"</t>
  </si>
  <si>
    <t>0547-500799</t>
  </si>
  <si>
    <t>Jalalpur bhattian</t>
  </si>
  <si>
    <t>PIPLAN</t>
  </si>
  <si>
    <t>Mian Bazar, Piplan</t>
  </si>
  <si>
    <t>"0459-202034 0459-201170 0459-202332"</t>
  </si>
  <si>
    <t>0459-202332</t>
  </si>
  <si>
    <t>Piplan</t>
  </si>
  <si>
    <t>MALAKWAL</t>
  </si>
  <si>
    <t>Badshahpur Road, Malikwal</t>
  </si>
  <si>
    <t>0546-582879 0546-582998 0546-582995</t>
  </si>
  <si>
    <t>Malakwal</t>
  </si>
  <si>
    <t>SHAHPUR SADDAR</t>
  </si>
  <si>
    <t>Genral Buss Stand Shahpur Saddar</t>
  </si>
  <si>
    <t>"0486-310688 0486-310922"</t>
  </si>
  <si>
    <t>0486-310922</t>
  </si>
  <si>
    <t>Shahpur saddar</t>
  </si>
  <si>
    <t>MARDAN</t>
  </si>
  <si>
    <t>The Mall Mardan Cantt</t>
  </si>
  <si>
    <t>0937-9230400</t>
  </si>
  <si>
    <t>0937-9230401</t>
  </si>
  <si>
    <t>Mardan</t>
  </si>
  <si>
    <t>ABBOTTABAD</t>
  </si>
  <si>
    <t>Supply Bazar Mansehra Road Abbottabad</t>
  </si>
  <si>
    <t>0992-340566</t>
  </si>
  <si>
    <t>0992-343123</t>
  </si>
  <si>
    <t>Abbottabad</t>
  </si>
  <si>
    <t>RENALA KHURD</t>
  </si>
  <si>
    <t>Mitchels Road, Renala Khurd</t>
  </si>
  <si>
    <r>
      <t>"044-2636209</t>
    </r>
    <r>
      <rPr>
        <b/>
        <sz val="11"/>
        <color indexed="8"/>
        <rFont val="Calibri"/>
        <family val="2"/>
      </rPr>
      <t xml:space="preserve"> 044-2621429"</t>
    </r>
  </si>
  <si>
    <t>044-2636209</t>
  </si>
  <si>
    <t>Renala khurd</t>
  </si>
  <si>
    <t>ALIPUR CHATHA</t>
  </si>
  <si>
    <t>Qadirabad Road, Ali Pur Chatha (District: Gujranwala)</t>
  </si>
  <si>
    <t>055-6334278 055-6333748</t>
  </si>
  <si>
    <t>055-6333748</t>
  </si>
  <si>
    <t>Alipur chatha</t>
  </si>
  <si>
    <t>FAISALABAD (CHENAB MILLS)</t>
  </si>
  <si>
    <t>Bop, Chenab Mills Br, Nishatabad, Faisalabad</t>
  </si>
  <si>
    <t>041-8755096-8850156</t>
  </si>
  <si>
    <t>041-8850156</t>
  </si>
  <si>
    <t>SHAKARGANJ SUGAR MILLS, BHONE, DIST, JHANG</t>
  </si>
  <si>
    <t>Shakargunj Mills Adda Bhone</t>
  </si>
  <si>
    <t>048-6016147</t>
  </si>
  <si>
    <t>Bhone, dist; jhang</t>
  </si>
  <si>
    <t>MINGORAH (SAIDU SHARIF RD.)</t>
  </si>
  <si>
    <t>Makan Bagh, Saidu Sharif Road, Mingora</t>
  </si>
  <si>
    <t>0946-9240049</t>
  </si>
  <si>
    <t>0946-9240050</t>
  </si>
  <si>
    <t>Mingorah</t>
  </si>
  <si>
    <t>DERA CHAHAL</t>
  </si>
  <si>
    <t>Dera Chahal Badian Road Lahore</t>
  </si>
  <si>
    <t>"042-37167501 042-37167502"</t>
  </si>
  <si>
    <t>042-37167504</t>
  </si>
  <si>
    <t>JATTOI</t>
  </si>
  <si>
    <t>Permit Road Jatoi</t>
  </si>
  <si>
    <t>066-2391161 066-2591141 066-2391191</t>
  </si>
  <si>
    <t>066-2591141</t>
  </si>
  <si>
    <t>Jattoi</t>
  </si>
  <si>
    <t>TANDLIANWALA</t>
  </si>
  <si>
    <t>Bop Tandlianwala, Quaid-E- Azam Road, Tandlianwala</t>
  </si>
  <si>
    <t>041-3441456-3441462</t>
  </si>
  <si>
    <t>041-3441462</t>
  </si>
  <si>
    <t>Tandlianwala</t>
  </si>
  <si>
    <t>MANKERA</t>
  </si>
  <si>
    <t>Bhakkar-Jhang Road Mankera, Distt Bhakkar</t>
  </si>
  <si>
    <t>0453-410600</t>
  </si>
  <si>
    <t>0453-410606</t>
  </si>
  <si>
    <t>Mankera</t>
  </si>
  <si>
    <t>BAHAWALPUR CANTT., BWP.</t>
  </si>
  <si>
    <t>Yazman Road Bahawalpur Cantt</t>
  </si>
  <si>
    <t>"062-9239021 062-9239022"</t>
  </si>
  <si>
    <t>062-9239021</t>
  </si>
  <si>
    <t>CHINIOT MORE</t>
  </si>
  <si>
    <t>Chiniot More Jhang</t>
  </si>
  <si>
    <t>047-7650096</t>
  </si>
  <si>
    <t>047-7652270</t>
  </si>
  <si>
    <t>KAHROR LAL ESAN</t>
  </si>
  <si>
    <t>Railway Road, Karor LalEsan Distt. Layyah</t>
  </si>
  <si>
    <t>0606-811690,</t>
  </si>
  <si>
    <t>0606-811173</t>
  </si>
  <si>
    <t>Kahror lal esan</t>
  </si>
  <si>
    <t>Barah Koh, Islamabad</t>
  </si>
  <si>
    <t>Khasra No 501 Kiyani Bazar, Murree Road Barah Koh Islamabad.</t>
  </si>
  <si>
    <t>051-2304027</t>
  </si>
  <si>
    <t>DARYA KHAN</t>
  </si>
  <si>
    <t>Hashmi Chowk, Darya Khan Distt. Bhakkar</t>
  </si>
  <si>
    <t>0453-253326</t>
  </si>
  <si>
    <t>0453-253336</t>
  </si>
  <si>
    <t>Darya khan</t>
  </si>
  <si>
    <t>KALLAR SYEDDAN</t>
  </si>
  <si>
    <t>Karim Ud Din Market Gujjar Khan Road Kallar Sayyedan.</t>
  </si>
  <si>
    <t>051-3571642, 3572235</t>
  </si>
  <si>
    <t>051-3571564</t>
  </si>
  <si>
    <t>Kallar syeddan</t>
  </si>
  <si>
    <t>RAIWIND ROAD, LAHORE</t>
  </si>
  <si>
    <t>1A Block D Nawab Town Raiwind Road Lahore.</t>
  </si>
  <si>
    <t>"042-35232798 042-35232797 "</t>
  </si>
  <si>
    <t>042-35232799</t>
  </si>
  <si>
    <t>AHMED PUR SIAL</t>
  </si>
  <si>
    <t>Miani Bazar Ahmadpur Sial Distt. Jhang</t>
  </si>
  <si>
    <t>0475-340872</t>
  </si>
  <si>
    <t>0475-340875</t>
  </si>
  <si>
    <t>Ahmed pur sial</t>
  </si>
  <si>
    <t>JODIA BAZAR, KARACHI</t>
  </si>
  <si>
    <t>Amar Singh Street, Jodia Bazar Branch, Karachi</t>
  </si>
  <si>
    <t>0213-2534664 0213-2534667</t>
  </si>
  <si>
    <t>0213-2534665</t>
  </si>
  <si>
    <t>KAHNA NAU, DISTT. LAHORE</t>
  </si>
  <si>
    <t>Main Ferozepur Road, Kahna Nau</t>
  </si>
  <si>
    <t>042-35272379 042-35272378</t>
  </si>
  <si>
    <t>(042)35272378</t>
  </si>
  <si>
    <t>NOWSHERA CANTT</t>
  </si>
  <si>
    <t>Taj Building Shobra Chowk G.T. Road Nowshera Cantt.</t>
  </si>
  <si>
    <t>0923-611326,611327</t>
  </si>
  <si>
    <t>0923-611328</t>
  </si>
  <si>
    <t>Nowshera cantt</t>
  </si>
  <si>
    <t>HYDERABAD</t>
  </si>
  <si>
    <t>Faizan Archade, Saddar Cantt. Hyderabad</t>
  </si>
  <si>
    <t>022-2729203 022-2729302</t>
  </si>
  <si>
    <t>022-2729350</t>
  </si>
  <si>
    <t>Hyderabad</t>
  </si>
  <si>
    <t>G-11 MARKAZ, ISLAMABAD</t>
  </si>
  <si>
    <t>Ground Floor Sajid Sharif Plaza G-11 Markaz, Islamabad.</t>
  </si>
  <si>
    <t>051-2362957,051-2362956</t>
  </si>
  <si>
    <t>051-2362958</t>
  </si>
  <si>
    <t>SUKKUR</t>
  </si>
  <si>
    <t>Hussainy Road, Sukkur</t>
  </si>
  <si>
    <t>071-5617394 071-5617396</t>
  </si>
  <si>
    <t>071-5617394</t>
  </si>
  <si>
    <t>Sukkur</t>
  </si>
  <si>
    <t>DHA, KARACHI</t>
  </si>
  <si>
    <t>4-C, Lane # 4, Shahbaz Commercial, Phase-Vi, Dha, Karachi</t>
  </si>
  <si>
    <t>021-35270600</t>
  </si>
  <si>
    <t>021-35243454</t>
  </si>
  <si>
    <t>KORANGI INDUSTRIAL AREA BRANCH, KARACHI</t>
  </si>
  <si>
    <t>Korangi Industrial Area Branch, Korangi, Karachi</t>
  </si>
  <si>
    <t>0213-5050801 0213-5050804</t>
  </si>
  <si>
    <t>021-35050803</t>
  </si>
  <si>
    <t>Haripur Branch</t>
  </si>
  <si>
    <t>Main Bazar Gohar Palaza Nr,Jamia Masjid Haripur</t>
  </si>
  <si>
    <t>0995-612471,0995-612472</t>
  </si>
  <si>
    <t>0995-612473</t>
  </si>
  <si>
    <t>Haripur</t>
  </si>
  <si>
    <t>GENERAL HOSPITAL BRANCH, LAHORE</t>
  </si>
  <si>
    <t>General Hospital, Main Feroz Pur Road Opposite Ghazi Road, Lahore</t>
  </si>
  <si>
    <t>"042-35919213 042-35919210 042-35919213-14"</t>
  </si>
  <si>
    <t>042-35919213</t>
  </si>
  <si>
    <t>Haveli Lakha</t>
  </si>
  <si>
    <t>Pakpattan Road, Haveli Lakha, Tehsil Depalpur, Distt: Okara</t>
  </si>
  <si>
    <t>"044-4775740 044-4775739"</t>
  </si>
  <si>
    <t>044-4775740</t>
  </si>
  <si>
    <t>Pakpattan</t>
  </si>
  <si>
    <t>Ashraf Road Peshawar</t>
  </si>
  <si>
    <t>Sheikh Yasin Gold Tower, Masjid Mohabat Khan Road, Peshawar City</t>
  </si>
  <si>
    <t>091-2210096 091-2210097</t>
  </si>
  <si>
    <t>091-2210095</t>
  </si>
  <si>
    <t>Mirpur Khas City, Sindh</t>
  </si>
  <si>
    <t>Plot # 1000, Umer Kot Road, Mirpur Khas Sindh</t>
  </si>
  <si>
    <t>0233-876456 0233-876458</t>
  </si>
  <si>
    <t>0223-876460</t>
  </si>
  <si>
    <t>Mirpur khas, karachi</t>
  </si>
  <si>
    <t>F-8 Markaz, Branch Islamabad</t>
  </si>
  <si>
    <t>Plot No 4-C F-8 Markaz, Islamabad.</t>
  </si>
  <si>
    <t>051-2287425 051-2287426 051-2287427</t>
  </si>
  <si>
    <t>051-2287420</t>
  </si>
  <si>
    <t>Jand Branch</t>
  </si>
  <si>
    <t>Ground Floor, Haji Sher Ahmad Market, Mukhad Road Jand Distt Attock.</t>
  </si>
  <si>
    <t>057-2621203-6</t>
  </si>
  <si>
    <t>057-2621205</t>
  </si>
  <si>
    <t>Shaukat Khanum Hospital Branch, Lahore</t>
  </si>
  <si>
    <t>Bop,Plot No. 15-C Employees Cooperative Housing Socity, Shaukat Khanum Hospital, Lahore</t>
  </si>
  <si>
    <t>"042-35956292 042-35956294 042-35956297"</t>
  </si>
  <si>
    <t>042-35956291</t>
  </si>
  <si>
    <t>Gilgit Branch</t>
  </si>
  <si>
    <t>Shop No 22-28 Kashmir Market Kashrote Bazar Airport Road Gilgit.</t>
  </si>
  <si>
    <t>05811-922055, 05811-922056, 05811-922057</t>
  </si>
  <si>
    <t>05811-922058</t>
  </si>
  <si>
    <t>Deona Mandi</t>
  </si>
  <si>
    <t>G.T. Road, Deona Mandi, Distt. Gujrat</t>
  </si>
  <si>
    <t>053-3558115 053-3568115</t>
  </si>
  <si>
    <t>053-3568115</t>
  </si>
  <si>
    <t>Sinawan Branch</t>
  </si>
  <si>
    <t>G.T Road Sinawan</t>
  </si>
  <si>
    <t>066-2250190-91</t>
  </si>
  <si>
    <t>066-2250191</t>
  </si>
  <si>
    <t>Bahria Town Branch, Lahore</t>
  </si>
  <si>
    <t>7-A, Main Boulevard, Sector C, Bahria Town, Lahore</t>
  </si>
  <si>
    <t>042-35963952 042-35963954</t>
  </si>
  <si>
    <t>042-35963953</t>
  </si>
  <si>
    <t>Mughalpura Branch, Lahore</t>
  </si>
  <si>
    <t>Lal Pul Mughal Pura Lahore</t>
  </si>
  <si>
    <t>042-36524963 042-36524964</t>
  </si>
  <si>
    <t>042-36524964</t>
  </si>
  <si>
    <t>Kot Radha Kishan Branch, Lahore</t>
  </si>
  <si>
    <t>Azamabad Road Near Galamandi Kot Radha Kishan Kasur.</t>
  </si>
  <si>
    <t>"049-2382123 049-2385754 049-2385755"</t>
  </si>
  <si>
    <t>049-2385753</t>
  </si>
  <si>
    <t>Uggoki Branch sialkot</t>
  </si>
  <si>
    <t>Model Town, Uggoki, Sialkot</t>
  </si>
  <si>
    <t>052 - 3514371, 3514372</t>
  </si>
  <si>
    <t>052 - 3514373</t>
  </si>
  <si>
    <t>Phalia Road, Mandi Bahauddin</t>
  </si>
  <si>
    <t>0546-503411, 503413</t>
  </si>
  <si>
    <t>0546-503412</t>
  </si>
  <si>
    <t>Dinga Branch</t>
  </si>
  <si>
    <t>Thana Road, Dinga</t>
  </si>
  <si>
    <t>053 - 7402291, 7402292</t>
  </si>
  <si>
    <t>053 - 7402292</t>
  </si>
  <si>
    <t>Zafarwal Branch</t>
  </si>
  <si>
    <t>Shop No. 2, Naeem Gujjar Market, Larri Adda, Narowal Road, Zafarwal</t>
  </si>
  <si>
    <t>0542 - 538741, 538742</t>
  </si>
  <si>
    <t>0542 - 538743</t>
  </si>
  <si>
    <t>Main Bedian Road Branch, Lahore</t>
  </si>
  <si>
    <t>Plot No. 8, Block A, Ali View Garden, Nishat Colony, Main Bedian Road, Lahore</t>
  </si>
  <si>
    <t>042-35709701 042-35709702</t>
  </si>
  <si>
    <t>042-35709703</t>
  </si>
  <si>
    <t>G.C University Branch</t>
  </si>
  <si>
    <t>G.C University Faisalabad</t>
  </si>
  <si>
    <t>041-9200835-6 041-2614420</t>
  </si>
  <si>
    <t>G-9 Markaz, Islamabad</t>
  </si>
  <si>
    <t>21-B, G-9 Markaz, Islamabad</t>
  </si>
  <si>
    <t>051-2285917 051-2285918 051-2285919</t>
  </si>
  <si>
    <t>051-2285920</t>
  </si>
  <si>
    <t>Hujra Shah Muqeem Branch</t>
  </si>
  <si>
    <t>Hujra Shah Muqeem, Tehsil Depalpur, Distric Okara</t>
  </si>
  <si>
    <t>"044-4860421 044-4860422"</t>
  </si>
  <si>
    <t>044-4860421</t>
  </si>
  <si>
    <t>D.C Colony Branch Gujranwala</t>
  </si>
  <si>
    <t>Shop No. 1-3, Upper Ground, Commercial Center, Ravi Block, D. C. Colony, Gujranwala</t>
  </si>
  <si>
    <t>055-3782491, 3782492</t>
  </si>
  <si>
    <t>055-3782493</t>
  </si>
  <si>
    <t>Sadiqabad Branch Rawalpindi</t>
  </si>
  <si>
    <t>B-Iv/8, Chirah Road, Muslim Town, Sadiqabad, Rawalpindi</t>
  </si>
  <si>
    <t>051-4576341 051-4576342</t>
  </si>
  <si>
    <t>051-4576342</t>
  </si>
  <si>
    <t>Baseer Pur, Branch</t>
  </si>
  <si>
    <t>Near Wagon Stand, Main Depalpur Road, Baseer Pur, Okara</t>
  </si>
  <si>
    <t>"044-4771404 044-4771405"</t>
  </si>
  <si>
    <t>044-4771404</t>
  </si>
  <si>
    <t>Saidpur Road Rawalpindi</t>
  </si>
  <si>
    <t>374-A, Qasr E Ghous Plaza, Saidpur Road, Rawalpindi</t>
  </si>
  <si>
    <t>051-4411160 051-4410702</t>
  </si>
  <si>
    <t>051-4410703</t>
  </si>
  <si>
    <t>New Sabzi Mandi Branch, Karachi</t>
  </si>
  <si>
    <t>Plot # 6 &amp; 7 , New Sabzi Mandi ,Super High Way Karachi</t>
  </si>
  <si>
    <t>0213-6870081 0213-6870084</t>
  </si>
  <si>
    <t>0213-6870082</t>
  </si>
  <si>
    <t>Sohawa Branch</t>
  </si>
  <si>
    <t>Near Zubair Hospital, G.T Road, Sohawa</t>
  </si>
  <si>
    <t>0544-711016 0544-711017</t>
  </si>
  <si>
    <t>Sohawa</t>
  </si>
  <si>
    <t>Bahawalpur Bypass Chowk Branch, Multan</t>
  </si>
  <si>
    <t>Shop # 1-5, Shoukat Commercial Centre, Bahawalpur Rd,Bahawalpur Bypass Chowk, Multan</t>
  </si>
  <si>
    <t>061-4482418 061-4482518</t>
  </si>
  <si>
    <t>061-4482518</t>
  </si>
  <si>
    <t>G.T Road Turnol</t>
  </si>
  <si>
    <t>Shop No 1, 2 &amp; 3 Ground Floor Muhammad Hassan Plaza, G.T. Road Turnol, Islamabad.</t>
  </si>
  <si>
    <t>051-4530629-630</t>
  </si>
  <si>
    <t>051-4530632</t>
  </si>
  <si>
    <t>Adda Paharianwali Branch</t>
  </si>
  <si>
    <t>Adda Pahrianwali</t>
  </si>
  <si>
    <t>0546-592122-3</t>
  </si>
  <si>
    <t>0546-592124</t>
  </si>
  <si>
    <t>Arfa Software Technology Park Branch, Lahore</t>
  </si>
  <si>
    <t>Arfa Software Technology Park 346-B Ferozpur Road Lahore</t>
  </si>
  <si>
    <t>"042-35972191 042-35972192 "</t>
  </si>
  <si>
    <t>042-35972193</t>
  </si>
  <si>
    <t>Grain Market Qaboola Branch</t>
  </si>
  <si>
    <t>Shop No. 10-11, Grain Market Qaboola, Tehsil Arifwala, Distt Pakpattan.</t>
  </si>
  <si>
    <t>"0457-851124 0457-851125"</t>
  </si>
  <si>
    <t>0457-851125</t>
  </si>
  <si>
    <t>Lalazar Wah Cantt</t>
  </si>
  <si>
    <t>Khasra No A-484, 486/2, 489, Ground Floor, Zeeshan Arcade, Lalazar Colony, Moza Bhabra, Wah Cantt.</t>
  </si>
  <si>
    <t>051-2226649-50</t>
  </si>
  <si>
    <t>051-2226651</t>
  </si>
  <si>
    <t>Wah Cantt</t>
  </si>
  <si>
    <t>Kamra Branch</t>
  </si>
  <si>
    <t>Gt. Road, Kamra Cantt.</t>
  </si>
  <si>
    <t>0572-642536</t>
  </si>
  <si>
    <t>Kamra Cantt</t>
  </si>
  <si>
    <t>District Complex, Branch</t>
  </si>
  <si>
    <t>District Complex Chakwal</t>
  </si>
  <si>
    <t>"0543-660302 0543-660285"</t>
  </si>
  <si>
    <t>0543-660285</t>
  </si>
  <si>
    <t>PWD Housing Scheme, Islamabad</t>
  </si>
  <si>
    <t>Plot No 07-A, Main Double Road , Pwd Employees Cooperative Housing Scheme, Lohi Bher, Islamabad.</t>
  </si>
  <si>
    <t>051-5970675 051-5970677</t>
  </si>
  <si>
    <t>051-5970676</t>
  </si>
  <si>
    <t>Kunjah Branch</t>
  </si>
  <si>
    <t>Near Fauji Tower, Muhallah Eidgah, Kunjah</t>
  </si>
  <si>
    <t>053-3383400,3383408</t>
  </si>
  <si>
    <t>053-3383407</t>
  </si>
  <si>
    <t>Quaidabad Branch</t>
  </si>
  <si>
    <t>Mianwali Road Qaidabad</t>
  </si>
  <si>
    <t>"0454-880005 0454-880002"</t>
  </si>
  <si>
    <t>0454-880034</t>
  </si>
  <si>
    <t>DHA Phase VI, Lahore Cantt</t>
  </si>
  <si>
    <t>Plot No. 134, Main Boulevard, Near Habib Bank, Dha Phase-Vi, Lahore Cantt.</t>
  </si>
  <si>
    <t>"042-37180481 042-37180484 042-37180482"</t>
  </si>
  <si>
    <t>--</t>
  </si>
  <si>
    <t>EME Sector DHA, Lahore</t>
  </si>
  <si>
    <t>77 D Eme Sector Dha Multan Road Lahore.</t>
  </si>
  <si>
    <t>"042-35234447 042-35234448"</t>
  </si>
  <si>
    <t>042-35234449</t>
  </si>
  <si>
    <t>Sialkot Road Branch, Gujranwala</t>
  </si>
  <si>
    <t>Adjacent Siddique Eye Hospital, Sialkot Road, Gujranwala</t>
  </si>
  <si>
    <t>055-3204801 055-3204802 055-3204803</t>
  </si>
  <si>
    <t>Noshera Road Branch, Gujranwala</t>
  </si>
  <si>
    <t>Near Sir Syed Divisional Public School, Salfi Chowk, Nowshera Road, Gujranwala</t>
  </si>
  <si>
    <t>055-4225555 055-4255777</t>
  </si>
  <si>
    <t>Dharanwala Branch</t>
  </si>
  <si>
    <t>Highway Road Dharanwala</t>
  </si>
  <si>
    <t>"063-2441012 063-2441011 063-2441010"</t>
  </si>
  <si>
    <t>Barki Road Lahore</t>
  </si>
  <si>
    <t>Khewat No. 98,Khatooni No. 170 And 176,Main Barki Road,Near Barki Police Station, Lahore Cantt</t>
  </si>
  <si>
    <t>"042-36560190 042-36560191"</t>
  </si>
  <si>
    <t>Kot Momin Branch</t>
  </si>
  <si>
    <t>Chenab Bazar Near Rfc Hotal Kot Momin</t>
  </si>
  <si>
    <t>"0486-681113 0486-681114"</t>
  </si>
  <si>
    <t>0486-681115</t>
  </si>
  <si>
    <t>GT Road Branch</t>
  </si>
  <si>
    <t>Al-Fateh Tower, Bilal Town, Gt Road, Peshawar.</t>
  </si>
  <si>
    <t>091-5284505 091-5284506</t>
  </si>
  <si>
    <t>Kotla Arab Ali Khan</t>
  </si>
  <si>
    <t>Darood Sharif Plaza, Bhimber Road, Kotla Arab Ali Khan</t>
  </si>
  <si>
    <t>0537-589101 0537-7589102</t>
  </si>
  <si>
    <t>053-7589103</t>
  </si>
  <si>
    <t>Punjab Cooperative Housing Socity</t>
  </si>
  <si>
    <t>Plot No. 56, Block No. F, Punjab Co-Operative Housing Society Lahore Cantt</t>
  </si>
  <si>
    <t>042-35924613-20 042-35924653</t>
  </si>
  <si>
    <t>Tranda Muhammad Panah</t>
  </si>
  <si>
    <t>Klp Road Tranda Muhammad Panah</t>
  </si>
  <si>
    <t>"068-5671592 0685-671591"</t>
  </si>
  <si>
    <t>068-5671592</t>
  </si>
  <si>
    <t>Rahim Yar Khan</t>
  </si>
  <si>
    <t>Gojra Road Jhang</t>
  </si>
  <si>
    <t>Plot No. 931/Ab, Civil Lines, Near Nawaz Chowk, Gojra Road Jhang</t>
  </si>
  <si>
    <t>047-7630003,7630005</t>
  </si>
  <si>
    <t>047-7630004</t>
  </si>
  <si>
    <t>Tahsil Road, Kasur</t>
  </si>
  <si>
    <t>Khasra # 7520,7521, 8068, Opposite Rescue 2211, Near Kutchery Chowk, Tehsil Road Kasur</t>
  </si>
  <si>
    <t>"049-2760041 049-2760042 049-2760043"</t>
  </si>
  <si>
    <t>Bilal Ganj Fsd</t>
  </si>
  <si>
    <t>Bilal Ganj Market Sargodha Road Br. Faisalabad</t>
  </si>
  <si>
    <t>041-8781081,8781110</t>
  </si>
  <si>
    <t>041-8781112</t>
  </si>
  <si>
    <t>Jhang Road, Sahiwal</t>
  </si>
  <si>
    <t>Opposite Civil Hospital Jhang Road Sahiwal</t>
  </si>
  <si>
    <t>"0486-786764 0486-786765"</t>
  </si>
  <si>
    <t>0486-786765</t>
  </si>
  <si>
    <t>Peepal Mandi - Peshawar</t>
  </si>
  <si>
    <t>Al-Shams Market, Peepal Mandi Peshawar.</t>
  </si>
  <si>
    <t>091-2219585, 091-2219586</t>
  </si>
  <si>
    <t>Nowshera Virkan, Gujranwala</t>
  </si>
  <si>
    <t>Adjacent to Askari-I Petrol Pump, Near Ghallah Mandi, Nowshera Virkan (District: Gujranwala)</t>
  </si>
  <si>
    <t>055-6762311,055-6762312,055-6762313</t>
  </si>
  <si>
    <t>Adyala Road, Rawalpindi</t>
  </si>
  <si>
    <t>Opp.Awan Cng, Adyala Road, Rawalpindi</t>
  </si>
  <si>
    <t>051-5570210 051-5570211</t>
  </si>
  <si>
    <t>Choa Saiden Shah</t>
  </si>
  <si>
    <t>Chakwal Road, Choa Saiden Shah</t>
  </si>
  <si>
    <t>"0543-579152 0543-579151"</t>
  </si>
  <si>
    <t>Marakiwal Branch,</t>
  </si>
  <si>
    <t>Adda Marakiwal Sialkot</t>
  </si>
  <si>
    <t>052-4350214, 052-4350215</t>
  </si>
  <si>
    <t>052-4350214</t>
  </si>
  <si>
    <t>Fazilpur Branch</t>
  </si>
  <si>
    <t>Atta Market Indus Highway Fazil Pur</t>
  </si>
  <si>
    <t>0604-681041,0604-681042</t>
  </si>
  <si>
    <t>0604-681043</t>
  </si>
  <si>
    <t>Fazilpur</t>
  </si>
  <si>
    <t>Mandi Ahmadabad Branch</t>
  </si>
  <si>
    <t>Kanganpur Road, Mandi Ahmadabad, Tehsil Depalpur, District Okara</t>
  </si>
  <si>
    <t>"044-4840453 044-4840454"</t>
  </si>
  <si>
    <t>044-4840453</t>
  </si>
  <si>
    <t>Mandi Ahmadabad</t>
  </si>
  <si>
    <t>Tibbi Qaisrani Branch</t>
  </si>
  <si>
    <t>Indus Highway Tibbi Qaisrani</t>
  </si>
  <si>
    <t>064-2008284</t>
  </si>
  <si>
    <t>D. G. Khan</t>
  </si>
  <si>
    <t>Bannu Branch</t>
  </si>
  <si>
    <t>Javed Iqbal Plazam, Kohat Road Bannu</t>
  </si>
  <si>
    <t>0928-624654</t>
  </si>
  <si>
    <t>Bannu</t>
  </si>
  <si>
    <t>Chowk Azam Branch</t>
  </si>
  <si>
    <t>Fateh Pur Road,Chowk Azam Distt. Layyah</t>
  </si>
  <si>
    <t>0606-372981</t>
  </si>
  <si>
    <t>Dalazak Road, Peshawar</t>
  </si>
  <si>
    <t>Shop No 1To10 Nisar Shopping Arcade</t>
  </si>
  <si>
    <t>091-2583690,091-2583382</t>
  </si>
  <si>
    <t>Garha More Branch</t>
  </si>
  <si>
    <t>Garah More</t>
  </si>
  <si>
    <t>067-3690017 067-3690020</t>
  </si>
  <si>
    <t>067-3690018</t>
  </si>
  <si>
    <t>Garden Town Branch, Multan</t>
  </si>
  <si>
    <t>Sher Shah Road Garden Town Multan</t>
  </si>
  <si>
    <t>061-6536358 061-6538358</t>
  </si>
  <si>
    <t>061-6537358</t>
  </si>
  <si>
    <t>CITI Housing Society Branch, Gujranwala</t>
  </si>
  <si>
    <t>Plot No. 18-19, Usman Plaza, Main Road, CITI Housing Society, Phase-II, Gujranwala</t>
  </si>
  <si>
    <t>055-4810161 055-4810162</t>
  </si>
  <si>
    <t>Charsadda Road, Peshawar</t>
  </si>
  <si>
    <t>Jamshed Plaza, Near Eidgah,Charsada Road, Peshawar</t>
  </si>
  <si>
    <t>091-5243692-93</t>
  </si>
  <si>
    <t>091-5243694</t>
  </si>
  <si>
    <t>Manawala</t>
  </si>
  <si>
    <t>BOP Opposite Police Station, Manawala.</t>
  </si>
  <si>
    <t>"056-3771433 056-3771434"</t>
  </si>
  <si>
    <t>056-3771434</t>
  </si>
  <si>
    <t>Choti Zaireen</t>
  </si>
  <si>
    <t>D.G.Khan Road Choti Zareen</t>
  </si>
  <si>
    <t>064-2566466</t>
  </si>
  <si>
    <t>DG Khan</t>
  </si>
  <si>
    <t>Maisonette, Gulberg III, Lahore</t>
  </si>
  <si>
    <t>51-C, Gulberg Iii Ghalib Road, Moisonette Hotel, Lahore</t>
  </si>
  <si>
    <t>042-35771019</t>
  </si>
  <si>
    <t>Warsak Road Peshawar</t>
  </si>
  <si>
    <t>Opposite Peshawar Public School, Warsak Road Peshawar</t>
  </si>
  <si>
    <t>091-5200212</t>
  </si>
  <si>
    <t>091-8200212</t>
  </si>
  <si>
    <t>New Garden Town Branch, Lahore</t>
  </si>
  <si>
    <t>17- Ali Block, New Garden Town, Lahore</t>
  </si>
  <si>
    <t>  (042)35912411(Mngr.), 99232367, 99232969</t>
  </si>
  <si>
    <t>(042) 99232368</t>
  </si>
  <si>
    <t>Circular Road Branch, Lahore</t>
  </si>
  <si>
    <t>Circular Road, Lahore</t>
  </si>
  <si>
    <t>(042)37379287,37379289</t>
  </si>
  <si>
    <t>Mansehra Branch</t>
  </si>
  <si>
    <t>Shop No. 2 -6, Abdul Sattar Khan Market, Main Mansehra Bazar, Abbottabad Road, Mansehra</t>
  </si>
  <si>
    <t>0997 - 307580-81</t>
  </si>
  <si>
    <t>0997 - 307582</t>
  </si>
  <si>
    <t>Karkhano Branch, Peshawar</t>
  </si>
  <si>
    <t>Shop No, 1-10, New Al-Hajj Sher Sakhi Shopping Center, Jumrud Road, Karkhano Market, Peshawar</t>
  </si>
  <si>
    <t>091-5822514-5</t>
  </si>
  <si>
    <t>091-5822516</t>
  </si>
  <si>
    <t>FAISALABAD(KUTCHERY BAZAR)</t>
  </si>
  <si>
    <t>P-134 1St Floor Al-Javed Center Kutchery Bazar, Faisalabad</t>
  </si>
  <si>
    <t>041-2412983-84</t>
  </si>
  <si>
    <t>041-2412984</t>
  </si>
  <si>
    <t>Timergera Islamic Banking Branch</t>
  </si>
  <si>
    <t>Shop No. 1-6 Balambat Road Near Tableeghi Markaz, Main Bazaar,Timergara,District Lower Dir</t>
  </si>
  <si>
    <t>0945-825182,825183</t>
  </si>
  <si>
    <t>0945-825184</t>
  </si>
  <si>
    <t>Hangu Road Kohat</t>
  </si>
  <si>
    <t>Shop No 1-4, Opposite Police Lines, Near National Saving Center, Hangu Road, Kohat</t>
  </si>
  <si>
    <t>0922-860718-20</t>
  </si>
  <si>
    <t>0922-860724</t>
  </si>
  <si>
    <t>Kohat</t>
  </si>
  <si>
    <t>Mianwali Branch</t>
  </si>
  <si>
    <t>Ballo Khel Road, Mianwali</t>
  </si>
  <si>
    <t>0459-230829</t>
  </si>
  <si>
    <t>0459-232346</t>
  </si>
  <si>
    <t>Mianwali</t>
  </si>
  <si>
    <t>Shadara Branch</t>
  </si>
  <si>
    <t>35-Gt Road, Shadara, Lahore</t>
  </si>
  <si>
    <t>(042)37931121</t>
  </si>
  <si>
    <t>Clock Tower Multan Branch</t>
  </si>
  <si>
    <t>Clock Tower Branch, Multan</t>
  </si>
  <si>
    <t>061-9201090</t>
  </si>
  <si>
    <t>061-9201089</t>
  </si>
  <si>
    <t>Fort Abbas Branch</t>
  </si>
  <si>
    <t>Main Bazar, Fort Abbas</t>
  </si>
  <si>
    <t>063-2510686</t>
  </si>
  <si>
    <t>063-2511686</t>
  </si>
  <si>
    <t>Fort abbas</t>
  </si>
  <si>
    <t>Dera Ismail Khan</t>
  </si>
  <si>
    <t>State Life Building, Circular Road, D.I.Khan</t>
  </si>
  <si>
    <t>0966-714968</t>
  </si>
  <si>
    <t>0966-714619</t>
  </si>
  <si>
    <t>Dera ismail khan</t>
  </si>
  <si>
    <t>Jalalpur Pirwala Branch</t>
  </si>
  <si>
    <t>Shujabad Road, Jalalpur Pirwala</t>
  </si>
  <si>
    <t>0614-210337</t>
  </si>
  <si>
    <t>0614-212436</t>
  </si>
  <si>
    <t>Jalalpur pirwala</t>
  </si>
  <si>
    <t>Kotwali Road, Faisalabad</t>
  </si>
  <si>
    <t>Shop # P-71,Kotwali Road, Faisalabad</t>
  </si>
  <si>
    <t>041-2412317</t>
  </si>
  <si>
    <t>Sahiwal Branch</t>
  </si>
  <si>
    <t>The Bank Of Punjab Shop No. 5-E, Commercial Center, College Road, Sahiwal</t>
  </si>
  <si>
    <t>0300-6329954</t>
  </si>
  <si>
    <t>Tulamba Branch</t>
  </si>
  <si>
    <t>The Bank Of Punjab Mian Channu Road, Near Bus Stand Tulamba, District Khaniwal</t>
  </si>
  <si>
    <t>0321-6305344</t>
  </si>
  <si>
    <t>Tulamba</t>
  </si>
  <si>
    <t>Sadiqabad Branch</t>
  </si>
  <si>
    <t>Khasra No.38/38 Khatoni No. 41-44, Opposite Hamdani Petrol Pump, KLP Road, Sadiqabad</t>
  </si>
  <si>
    <t>0300-8674240</t>
  </si>
  <si>
    <t>DHA Phase-IV, Lahore</t>
  </si>
  <si>
    <t>Plot No. 60, Central Commercial Area (Cca), Adjacent To Abl, Main Road, Phase Iv, Dha, Lahore</t>
  </si>
  <si>
    <t>042-35694471,042-35694464</t>
  </si>
  <si>
    <t>R-Block,Johar Town Lahore</t>
  </si>
  <si>
    <t>Plot No. 56, Block No.R/1, Near Khokhar Chowk, Opposite Askari Bank, Johar Town, Lahore</t>
  </si>
  <si>
    <t>042-35313697-99</t>
  </si>
  <si>
    <t>MUMTAZ ABAD, MULTAN</t>
  </si>
  <si>
    <t>142-B, Commercial Market Mumtazabad Branch, Multan</t>
  </si>
  <si>
    <t>061-6527058, 061-4230088</t>
  </si>
  <si>
    <t>061-6527058</t>
  </si>
  <si>
    <t>Peer Mahal</t>
  </si>
  <si>
    <t>Khewat No. 1307, kausarabad, Rajana Road, Peer Mehal, Toba Tek Singh</t>
  </si>
  <si>
    <t>046-3366838</t>
  </si>
  <si>
    <t>046-3367738,046-3360560</t>
  </si>
  <si>
    <t>Peer Mehal</t>
  </si>
  <si>
    <t>D Ground Faisalabad</t>
  </si>
  <si>
    <t>9-D Peoples Colony, D Ground, Commercial Area, Faisalabad</t>
  </si>
  <si>
    <t>041-8711767</t>
  </si>
  <si>
    <t>Satellite Town Sargodha</t>
  </si>
  <si>
    <t>153-A, Satellite Town Branch, Sargodha</t>
  </si>
  <si>
    <t>048-3220118-3221855</t>
  </si>
  <si>
    <t>048-3221854</t>
  </si>
  <si>
    <t>F-7 Markaz Islamabad</t>
  </si>
  <si>
    <t>Plot No.13-N, F-7 Markaz, Jinnah Super, Islamabad</t>
  </si>
  <si>
    <t>051-2654501-02</t>
  </si>
  <si>
    <t>051-2654504</t>
  </si>
  <si>
    <t>Chaklala Scheme-III, Rawalpindi</t>
  </si>
  <si>
    <t>Chaklala Scheme Iii, Rawalpindi Cantt</t>
  </si>
  <si>
    <t>051-5951758, 5951012</t>
  </si>
  <si>
    <t>051-5951327</t>
  </si>
  <si>
    <t>Kabir Wala, Khaniwal</t>
  </si>
  <si>
    <t>Opp Police Station, Kabirwala</t>
  </si>
  <si>
    <t>065-2410348-2411985</t>
  </si>
  <si>
    <t>065-2410784</t>
  </si>
  <si>
    <t>Kabirwala</t>
  </si>
  <si>
    <t>Chichawatni Branch</t>
  </si>
  <si>
    <t>Railway Road, Chichawatni</t>
  </si>
  <si>
    <t>040-5482234-5486400-5487833</t>
  </si>
  <si>
    <t>040-5482234</t>
  </si>
  <si>
    <t>Chichawatni</t>
  </si>
  <si>
    <t>Katchery Road, Multan</t>
  </si>
  <si>
    <t>Kutchery Road Branch, Multan</t>
  </si>
  <si>
    <t>061-9201058, 061-9201059</t>
  </si>
  <si>
    <t>061-9201059</t>
  </si>
  <si>
    <t>Ghala Mandi Branch, Bahawalpur</t>
  </si>
  <si>
    <t>Ghalla Mandi Branch, Bahawalpur</t>
  </si>
  <si>
    <t>062-9255052</t>
  </si>
  <si>
    <t>62-9255406</t>
  </si>
  <si>
    <t>Akbar Chowk</t>
  </si>
  <si>
    <t>The Bank of Punjab, Islamic Banking Branch, 41-10/B-1, Akbar Chowk, Main PECO Road, Lahore</t>
  </si>
  <si>
    <t>0323-4967334</t>
  </si>
  <si>
    <t>PIA Society Road</t>
  </si>
  <si>
    <t>The Bank of Punjab, Taqwa Islamic Banking Branch. 15/A, Block D, PIA Road. PIA Housing Society. Lahore</t>
  </si>
  <si>
    <t>0345-4342326</t>
  </si>
  <si>
    <t>Daroghawala</t>
  </si>
  <si>
    <t>The Bank of Punjab, Islamic Banking Branch,376/A, GT Road, Opposite UBL, Daroghawala Chowk, Lahore</t>
  </si>
  <si>
    <t>0300-4151430</t>
  </si>
  <si>
    <t>F-17 Islamabad</t>
  </si>
  <si>
    <t>The Bank of Punjab. Taqwa Islamic Banking Branch. Plot No. 08. F-17. Islamabad</t>
  </si>
  <si>
    <t>0333-9974626</t>
  </si>
  <si>
    <t>I-9 Islamabad</t>
  </si>
  <si>
    <t>The Bank of Punjab, Taqwa Islamic Banking Branch, Plot No.3 M, 1-9, Islamabad.</t>
  </si>
  <si>
    <t>0333-5380921</t>
  </si>
  <si>
    <t>Green Chowk Mingora</t>
  </si>
  <si>
    <t>The Bank of Punjab, Taqwa Islamic Banking Branch, Malik Plaza, Green Chowk, Airport Road, Mingora, Swat</t>
  </si>
  <si>
    <t>0300-5646992</t>
  </si>
  <si>
    <t>Mingora</t>
  </si>
  <si>
    <t>Mandi Bahauddin</t>
  </si>
  <si>
    <t>The Bank of Punjab, Chowk Ghaus e Azam, Dewan Mushtaq Motors, Landa Bazar, Ward No. 05, Mandi Bahauddin</t>
  </si>
  <si>
    <t>0300-6057991</t>
  </si>
  <si>
    <t>Ghalamandi Khaniwal</t>
  </si>
  <si>
    <t>The Bank of Punjab, Taqwa Islamic Banking Branch, Khasra No. 97, Ghalamandi Khaniwal</t>
  </si>
  <si>
    <t>Khaniwal</t>
  </si>
  <si>
    <t>CIF No.</t>
  </si>
  <si>
    <t xml:space="preserve">CNIC Issuance Date </t>
  </si>
  <si>
    <r>
      <t xml:space="preserve">Markup paid for the period / </t>
    </r>
    <r>
      <rPr>
        <sz val="11"/>
        <color indexed="8"/>
        <rFont val="Calibri"/>
        <family val="2"/>
      </rPr>
      <t>Average Outstanding Principal Amount during the period X 365/no. of days X 100</t>
    </r>
  </si>
  <si>
    <t>Credit Cards: [ 5% of Limit)</t>
  </si>
  <si>
    <t>Agri /micro FinanceGold Loan/Quick Cash/Ready Cash/Cash Line [5% of limit]</t>
  </si>
  <si>
    <t>Advance Salary Personal Loan</t>
  </si>
  <si>
    <t>Total Existing Loans payments (Monthly)</t>
  </si>
  <si>
    <t>Sales Officer</t>
  </si>
  <si>
    <t>APPROVAL NOTE: BOP ADVANCE SALARY PERSONAL LOAN</t>
  </si>
  <si>
    <t>APPLICATION SCORECARD-FOR CONSUMER FINANCING</t>
  </si>
  <si>
    <t>Advance Salary Loan</t>
  </si>
  <si>
    <t>CIU RFD</t>
  </si>
  <si>
    <t>Head Unsecured</t>
  </si>
  <si>
    <t>Unit Head</t>
  </si>
  <si>
    <t>Fresh</t>
  </si>
  <si>
    <t xml:space="preserve">Years </t>
  </si>
  <si>
    <t>Years</t>
  </si>
  <si>
    <t xml:space="preserve">                              _________________                                         _______________                                             _________________</t>
  </si>
  <si>
    <t>Manager/DY Head RCAD – RFD</t>
  </si>
  <si>
    <t>DY/HEAD RCAD - RFD</t>
  </si>
  <si>
    <t xml:space="preserve">  Years</t>
  </si>
  <si>
    <t>ABC</t>
  </si>
  <si>
    <t>11111-2222222-3</t>
  </si>
  <si>
    <t>XYZ</t>
  </si>
  <si>
    <t>Head CFCs / Head RFD</t>
  </si>
  <si>
    <t>Manager CFC</t>
  </si>
  <si>
    <t>RCAD-RFD/PL-22-</t>
  </si>
  <si>
    <t>PL-22-</t>
  </si>
  <si>
    <t>40% of Net Income</t>
  </si>
  <si>
    <t>MNO</t>
  </si>
  <si>
    <t xml:space="preserve">                                         CIU Staff                                                          CFC Manager                                                       Head Unsecured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</si>
</sst>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00000\-0000000\-0"/>
    <numFmt numFmtId="167" formatCode="0000\-0000000\-0"/>
    <numFmt numFmtId="168" formatCode="_(* #,##0.00000_);_(* \(#,##0.000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4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hadow/>
      <u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/>
      <sz val="11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0000FF"/>
      <name val="Tahoma"/>
      <family val="2"/>
    </font>
    <font>
      <b/>
      <sz val="9"/>
      <color theme="1"/>
      <name val="Times New Roman"/>
      <family val="1"/>
    </font>
    <font>
      <b/>
      <u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4"/>
      <color theme="1"/>
      <name val="Calibri"/>
      <family val="2"/>
    </font>
    <font>
      <b/>
      <sz val="11"/>
      <color rgb="FF000000"/>
      <name val="Tahoma"/>
      <family val="2"/>
    </font>
    <font>
      <sz val="12"/>
      <color theme="1"/>
      <name val="Calibri"/>
      <family val="2"/>
      <scheme val="minor"/>
    </font>
    <font>
      <sz val="12"/>
      <color rgb="FF0000FF"/>
      <name val="Tahoma"/>
      <family val="2"/>
    </font>
    <font>
      <b/>
      <sz val="14"/>
      <color rgb="FFFFFFFF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6318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1">
    <xf numFmtId="0" fontId="0" fillId="0" borderId="0" xfId="0"/>
    <xf numFmtId="0" fontId="3" fillId="3" borderId="0" xfId="2" applyFont="1" applyFill="1" applyAlignment="1">
      <alignment horizontal="left" vertical="center"/>
    </xf>
    <xf numFmtId="0" fontId="5" fillId="0" borderId="0" xfId="2" applyFont="1"/>
    <xf numFmtId="0" fontId="3" fillId="3" borderId="0" xfId="2" applyFont="1" applyFill="1"/>
    <xf numFmtId="0" fontId="3" fillId="3" borderId="6" xfId="2" applyFont="1" applyFill="1" applyBorder="1"/>
    <xf numFmtId="0" fontId="3" fillId="3" borderId="7" xfId="2" applyFont="1" applyFill="1" applyBorder="1"/>
    <xf numFmtId="0" fontId="3" fillId="3" borderId="0" xfId="2" applyFont="1" applyFill="1" applyBorder="1"/>
    <xf numFmtId="0" fontId="3" fillId="3" borderId="10" xfId="2" applyFont="1" applyFill="1" applyBorder="1"/>
    <xf numFmtId="0" fontId="3" fillId="3" borderId="13" xfId="2" applyFont="1" applyFill="1" applyBorder="1"/>
    <xf numFmtId="0" fontId="3" fillId="3" borderId="14" xfId="2" applyFont="1" applyFill="1" applyBorder="1"/>
    <xf numFmtId="0" fontId="7" fillId="3" borderId="0" xfId="2" applyFont="1" applyFill="1" applyBorder="1" applyAlignment="1">
      <alignment horizontal="left"/>
    </xf>
    <xf numFmtId="0" fontId="7" fillId="3" borderId="0" xfId="2" applyFont="1" applyFill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164" fontId="6" fillId="3" borderId="0" xfId="2" applyNumberFormat="1" applyFont="1" applyFill="1" applyBorder="1" applyAlignment="1">
      <alignment horizontal="left" vertical="center" wrapText="1"/>
    </xf>
    <xf numFmtId="9" fontId="6" fillId="3" borderId="0" xfId="3" quotePrefix="1" applyFont="1" applyFill="1" applyBorder="1" applyAlignment="1">
      <alignment horizontal="left" vertical="center" wrapText="1"/>
    </xf>
    <xf numFmtId="164" fontId="6" fillId="3" borderId="8" xfId="4" applyNumberFormat="1" applyFont="1" applyFill="1" applyBorder="1" applyAlignment="1">
      <alignment horizontal="right" vertical="center"/>
    </xf>
    <xf numFmtId="0" fontId="3" fillId="3" borderId="10" xfId="2" applyFont="1" applyFill="1" applyBorder="1" applyAlignment="1">
      <alignment horizontal="right"/>
    </xf>
    <xf numFmtId="0" fontId="7" fillId="3" borderId="0" xfId="2" applyFont="1" applyFill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0" fontId="3" fillId="3" borderId="7" xfId="2" quotePrefix="1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left" vertical="center"/>
    </xf>
    <xf numFmtId="0" fontId="3" fillId="3" borderId="10" xfId="2" quotePrefix="1" applyFont="1" applyFill="1" applyBorder="1" applyAlignment="1">
      <alignment horizontal="right" vertical="center"/>
    </xf>
    <xf numFmtId="9" fontId="3" fillId="3" borderId="9" xfId="3" applyFont="1" applyFill="1" applyBorder="1" applyAlignment="1">
      <alignment horizontal="left" vertical="center"/>
    </xf>
    <xf numFmtId="9" fontId="3" fillId="3" borderId="10" xfId="3" quotePrefix="1" applyFont="1" applyFill="1" applyBorder="1" applyAlignment="1">
      <alignment horizontal="right" vertical="center"/>
    </xf>
    <xf numFmtId="9" fontId="7" fillId="3" borderId="11" xfId="3" applyFont="1" applyFill="1" applyBorder="1" applyAlignment="1">
      <alignment horizontal="right" vertical="center" wrapText="1"/>
    </xf>
    <xf numFmtId="9" fontId="9" fillId="3" borderId="12" xfId="3" quotePrefix="1" applyFont="1" applyFill="1" applyBorder="1" applyAlignment="1">
      <alignment horizontal="left" vertical="center"/>
    </xf>
    <xf numFmtId="9" fontId="3" fillId="3" borderId="14" xfId="3" quotePrefix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3" borderId="16" xfId="2" applyFont="1" applyFill="1" applyBorder="1" applyAlignment="1">
      <alignment horizontal="left" vertical="center"/>
    </xf>
    <xf numFmtId="164" fontId="6" fillId="3" borderId="17" xfId="4" applyNumberFormat="1" applyFont="1" applyFill="1" applyBorder="1" applyAlignment="1">
      <alignment horizontal="left" vertical="center"/>
    </xf>
    <xf numFmtId="164" fontId="6" fillId="3" borderId="18" xfId="4" applyNumberFormat="1" applyFont="1" applyFill="1" applyBorder="1" applyAlignment="1">
      <alignment horizontal="left" vertical="center"/>
    </xf>
    <xf numFmtId="164" fontId="10" fillId="3" borderId="19" xfId="4" applyNumberFormat="1" applyFont="1" applyFill="1" applyBorder="1" applyAlignment="1">
      <alignment horizontal="center" vertical="center" wrapText="1"/>
    </xf>
    <xf numFmtId="0" fontId="10" fillId="3" borderId="19" xfId="2" applyFont="1" applyFill="1" applyBorder="1" applyAlignment="1">
      <alignment horizontal="center" vertical="center" wrapText="1"/>
    </xf>
    <xf numFmtId="164" fontId="10" fillId="3" borderId="19" xfId="4" applyNumberFormat="1" applyFont="1" applyFill="1" applyBorder="1" applyAlignment="1">
      <alignment horizontal="center" vertical="center"/>
    </xf>
    <xf numFmtId="164" fontId="7" fillId="3" borderId="11" xfId="4" applyNumberFormat="1" applyFont="1" applyFill="1" applyBorder="1" applyAlignment="1">
      <alignment horizontal="left" vertical="center"/>
    </xf>
    <xf numFmtId="164" fontId="7" fillId="0" borderId="11" xfId="4" applyNumberFormat="1" applyFont="1" applyBorder="1"/>
    <xf numFmtId="164" fontId="7" fillId="4" borderId="11" xfId="4" applyNumberFormat="1" applyFont="1" applyFill="1" applyBorder="1" applyAlignment="1">
      <alignment horizontal="center" vertical="center"/>
    </xf>
    <xf numFmtId="164" fontId="5" fillId="0" borderId="0" xfId="2" applyNumberFormat="1" applyFont="1"/>
    <xf numFmtId="164" fontId="6" fillId="3" borderId="20" xfId="4" applyNumberFormat="1" applyFont="1" applyFill="1" applyBorder="1" applyAlignment="1">
      <alignment horizontal="left" vertical="center"/>
    </xf>
    <xf numFmtId="164" fontId="6" fillId="4" borderId="23" xfId="4" applyNumberFormat="1" applyFont="1" applyFill="1" applyBorder="1" applyAlignment="1">
      <alignment horizontal="left" vertical="center"/>
    </xf>
    <xf numFmtId="164" fontId="7" fillId="3" borderId="11" xfId="4" applyNumberFormat="1" applyFont="1" applyFill="1" applyBorder="1" applyAlignment="1">
      <alignment horizontal="center" vertical="center"/>
    </xf>
    <xf numFmtId="164" fontId="6" fillId="4" borderId="27" xfId="4" applyNumberFormat="1" applyFont="1" applyFill="1" applyBorder="1" applyAlignment="1">
      <alignment horizontal="left" vertical="center"/>
    </xf>
    <xf numFmtId="164" fontId="7" fillId="3" borderId="8" xfId="4" applyNumberFormat="1" applyFont="1" applyFill="1" applyBorder="1" applyAlignment="1">
      <alignment horizontal="center" vertical="center"/>
    </xf>
    <xf numFmtId="164" fontId="5" fillId="0" borderId="0" xfId="4" applyNumberFormat="1" applyFont="1"/>
    <xf numFmtId="164" fontId="6" fillId="3" borderId="28" xfId="4" applyNumberFormat="1" applyFont="1" applyFill="1" applyBorder="1" applyAlignment="1">
      <alignment horizontal="left" vertical="center"/>
    </xf>
    <xf numFmtId="164" fontId="6" fillId="4" borderId="31" xfId="4" applyNumberFormat="1" applyFont="1" applyFill="1" applyBorder="1" applyAlignment="1">
      <alignment horizontal="left" vertical="center"/>
    </xf>
    <xf numFmtId="164" fontId="6" fillId="2" borderId="15" xfId="4" applyNumberFormat="1" applyFont="1" applyFill="1" applyBorder="1" applyAlignment="1">
      <alignment horizontal="left" vertical="center"/>
    </xf>
    <xf numFmtId="164" fontId="6" fillId="3" borderId="0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/>
    <xf numFmtId="0" fontId="8" fillId="3" borderId="5" xfId="2" applyFont="1" applyFill="1" applyBorder="1"/>
    <xf numFmtId="0" fontId="8" fillId="3" borderId="7" xfId="2" applyFont="1" applyFill="1" applyBorder="1"/>
    <xf numFmtId="0" fontId="8" fillId="3" borderId="9" xfId="2" applyFont="1" applyFill="1" applyBorder="1"/>
    <xf numFmtId="0" fontId="8" fillId="3" borderId="10" xfId="2" applyFont="1" applyFill="1" applyBorder="1"/>
    <xf numFmtId="0" fontId="5" fillId="0" borderId="0" xfId="2" applyNumberFormat="1" applyFont="1"/>
    <xf numFmtId="0" fontId="7" fillId="3" borderId="0" xfId="2" applyFont="1" applyFill="1" applyAlignment="1">
      <alignment horizontal="center" vertical="center"/>
    </xf>
    <xf numFmtId="0" fontId="8" fillId="3" borderId="1" xfId="2" applyFont="1" applyFill="1" applyBorder="1"/>
    <xf numFmtId="0" fontId="8" fillId="3" borderId="3" xfId="2" applyFont="1" applyFill="1" applyBorder="1"/>
    <xf numFmtId="164" fontId="6" fillId="3" borderId="4" xfId="4" applyNumberFormat="1" applyFont="1" applyFill="1" applyBorder="1" applyAlignment="1">
      <alignment horizontal="right" vertical="center"/>
    </xf>
    <xf numFmtId="9" fontId="6" fillId="3" borderId="0" xfId="3" applyFont="1" applyFill="1" applyBorder="1" applyAlignment="1">
      <alignment horizontal="left" vertical="center" wrapText="1"/>
    </xf>
    <xf numFmtId="0" fontId="3" fillId="3" borderId="5" xfId="2" applyFont="1" applyFill="1" applyBorder="1"/>
    <xf numFmtId="0" fontId="8" fillId="3" borderId="9" xfId="2" quotePrefix="1" applyFont="1" applyFill="1" applyBorder="1"/>
    <xf numFmtId="0" fontId="8" fillId="3" borderId="12" xfId="2" applyFont="1" applyFill="1" applyBorder="1"/>
    <xf numFmtId="0" fontId="8" fillId="3" borderId="14" xfId="2" applyFont="1" applyFill="1" applyBorder="1"/>
    <xf numFmtId="0" fontId="7" fillId="3" borderId="0" xfId="2" applyFont="1" applyFill="1" applyAlignment="1">
      <alignment horizontal="left"/>
    </xf>
    <xf numFmtId="0" fontId="2" fillId="0" borderId="0" xfId="2" applyFont="1"/>
    <xf numFmtId="0" fontId="7" fillId="0" borderId="0" xfId="2" applyFont="1"/>
    <xf numFmtId="0" fontId="5" fillId="0" borderId="0" xfId="2" quotePrefix="1" applyFont="1" applyAlignment="1">
      <alignment horizontal="center" vertical="top"/>
    </xf>
    <xf numFmtId="0" fontId="7" fillId="3" borderId="0" xfId="2" applyFont="1" applyFill="1"/>
    <xf numFmtId="0" fontId="7" fillId="5" borderId="11" xfId="2" applyFont="1" applyFill="1" applyBorder="1" applyAlignment="1">
      <alignment horizontal="left" vertical="center"/>
    </xf>
    <xf numFmtId="0" fontId="7" fillId="6" borderId="11" xfId="2" applyFont="1" applyFill="1" applyBorder="1" applyAlignment="1">
      <alignment horizontal="left" vertical="center"/>
    </xf>
    <xf numFmtId="164" fontId="7" fillId="6" borderId="11" xfId="2" applyNumberFormat="1" applyFont="1" applyFill="1" applyBorder="1" applyAlignment="1">
      <alignment horizontal="right" vertical="center"/>
    </xf>
    <xf numFmtId="10" fontId="7" fillId="6" borderId="11" xfId="3" applyNumberFormat="1" applyFont="1" applyFill="1" applyBorder="1" applyAlignment="1">
      <alignment horizontal="right" vertical="center"/>
    </xf>
    <xf numFmtId="164" fontId="7" fillId="6" borderId="8" xfId="4" applyNumberFormat="1" applyFont="1" applyFill="1" applyBorder="1" applyAlignment="1">
      <alignment horizontal="right" vertical="center"/>
    </xf>
    <xf numFmtId="164" fontId="7" fillId="6" borderId="11" xfId="4" applyNumberFormat="1" applyFont="1" applyFill="1" applyBorder="1" applyAlignment="1">
      <alignment horizontal="right" vertical="center"/>
    </xf>
    <xf numFmtId="164" fontId="6" fillId="6" borderId="15" xfId="2" applyNumberFormat="1" applyFont="1" applyFill="1" applyBorder="1" applyAlignment="1">
      <alignment horizontal="right" vertical="center" wrapText="1"/>
    </xf>
    <xf numFmtId="164" fontId="6" fillId="6" borderId="8" xfId="4" applyNumberFormat="1" applyFont="1" applyFill="1" applyBorder="1" applyAlignment="1">
      <alignment horizontal="center" vertical="center"/>
    </xf>
    <xf numFmtId="164" fontId="6" fillId="6" borderId="15" xfId="4" applyNumberFormat="1" applyFont="1" applyFill="1" applyBorder="1" applyAlignment="1">
      <alignment horizontal="center" vertical="center"/>
    </xf>
    <xf numFmtId="164" fontId="7" fillId="6" borderId="11" xfId="2" applyNumberFormat="1" applyFont="1" applyFill="1" applyBorder="1"/>
    <xf numFmtId="164" fontId="6" fillId="6" borderId="11" xfId="4" applyNumberFormat="1" applyFont="1" applyFill="1" applyBorder="1" applyAlignment="1">
      <alignment horizontal="center" vertical="center"/>
    </xf>
    <xf numFmtId="10" fontId="3" fillId="0" borderId="14" xfId="2" applyNumberFormat="1" applyFont="1" applyBorder="1"/>
    <xf numFmtId="10" fontId="3" fillId="3" borderId="14" xfId="2" quotePrefix="1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right" vertical="center"/>
    </xf>
    <xf numFmtId="164" fontId="6" fillId="4" borderId="15" xfId="4" applyNumberFormat="1" applyFont="1" applyFill="1" applyBorder="1" applyAlignment="1">
      <alignment horizontal="center" vertical="center"/>
    </xf>
    <xf numFmtId="0" fontId="11" fillId="3" borderId="12" xfId="0" quotePrefix="1" applyFont="1" applyFill="1" applyBorder="1"/>
    <xf numFmtId="0" fontId="19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13" fillId="0" borderId="0" xfId="0" applyFont="1" applyFill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7" fillId="4" borderId="4" xfId="4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7" borderId="0" xfId="2" applyFont="1" applyFill="1" applyAlignment="1">
      <alignment vertical="center"/>
    </xf>
    <xf numFmtId="0" fontId="18" fillId="7" borderId="0" xfId="2" applyFont="1" applyFill="1" applyAlignment="1">
      <alignment horizontal="center" vertical="center"/>
    </xf>
    <xf numFmtId="0" fontId="19" fillId="7" borderId="0" xfId="2" applyFont="1" applyFill="1" applyAlignment="1">
      <alignment horizontal="center" vertical="center"/>
    </xf>
    <xf numFmtId="0" fontId="20" fillId="7" borderId="0" xfId="2" applyFont="1" applyFill="1" applyAlignment="1">
      <alignment horizontal="right" vertical="center"/>
    </xf>
    <xf numFmtId="0" fontId="21" fillId="7" borderId="0" xfId="2" applyFont="1" applyFill="1" applyBorder="1" applyAlignment="1">
      <alignment horizontal="center" vertical="center"/>
    </xf>
    <xf numFmtId="0" fontId="24" fillId="7" borderId="0" xfId="2" applyFont="1" applyFill="1" applyBorder="1" applyAlignment="1">
      <alignment horizontal="center" vertical="center"/>
    </xf>
    <xf numFmtId="0" fontId="20" fillId="7" borderId="7" xfId="2" applyFont="1" applyFill="1" applyBorder="1" applyAlignment="1">
      <alignment horizontal="left" vertical="center" wrapText="1"/>
    </xf>
    <xf numFmtId="0" fontId="18" fillId="7" borderId="9" xfId="2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vertical="center"/>
    </xf>
    <xf numFmtId="0" fontId="19" fillId="7" borderId="0" xfId="2" applyFont="1" applyFill="1" applyBorder="1" applyAlignment="1">
      <alignment horizontal="center" vertical="center"/>
    </xf>
    <xf numFmtId="0" fontId="18" fillId="7" borderId="10" xfId="2" applyFont="1" applyFill="1" applyBorder="1" applyAlignment="1">
      <alignment horizontal="center" vertical="center" wrapText="1"/>
    </xf>
    <xf numFmtId="0" fontId="18" fillId="7" borderId="9" xfId="2" quotePrefix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vertical="center"/>
    </xf>
    <xf numFmtId="0" fontId="19" fillId="7" borderId="10" xfId="2" applyFont="1" applyFill="1" applyBorder="1" applyAlignment="1">
      <alignment horizontal="center" vertical="center"/>
    </xf>
    <xf numFmtId="0" fontId="18" fillId="7" borderId="10" xfId="2" applyFont="1" applyFill="1" applyBorder="1" applyAlignment="1" applyProtection="1">
      <alignment horizontal="center" vertical="center"/>
      <protection locked="0"/>
    </xf>
    <xf numFmtId="9" fontId="18" fillId="7" borderId="0" xfId="2" applyNumberFormat="1" applyFont="1" applyFill="1" applyBorder="1" applyAlignment="1">
      <alignment horizontal="center" vertical="center"/>
    </xf>
    <xf numFmtId="9" fontId="19" fillId="7" borderId="0" xfId="2" applyNumberFormat="1" applyFont="1" applyFill="1" applyAlignment="1">
      <alignment vertical="center"/>
    </xf>
    <xf numFmtId="9" fontId="18" fillId="7" borderId="0" xfId="3" applyFont="1" applyFill="1" applyBorder="1" applyAlignment="1">
      <alignment horizontal="center" vertical="center"/>
    </xf>
    <xf numFmtId="0" fontId="18" fillId="7" borderId="0" xfId="2" applyFont="1" applyFill="1" applyBorder="1" applyAlignment="1">
      <alignment horizontal="center" vertical="center"/>
    </xf>
    <xf numFmtId="9" fontId="19" fillId="7" borderId="0" xfId="2" applyNumberFormat="1" applyFont="1" applyFill="1" applyBorder="1" applyAlignment="1">
      <alignment horizontal="center" vertical="center"/>
    </xf>
    <xf numFmtId="1" fontId="19" fillId="7" borderId="0" xfId="2" applyNumberFormat="1" applyFont="1" applyFill="1" applyBorder="1" applyAlignment="1">
      <alignment horizontal="center" vertical="center"/>
    </xf>
    <xf numFmtId="0" fontId="19" fillId="7" borderId="10" xfId="2" applyFont="1" applyFill="1" applyBorder="1" applyAlignment="1">
      <alignment vertical="center"/>
    </xf>
    <xf numFmtId="0" fontId="22" fillId="7" borderId="0" xfId="2" applyFont="1" applyFill="1" applyBorder="1" applyAlignment="1">
      <alignment vertical="center"/>
    </xf>
    <xf numFmtId="0" fontId="18" fillId="7" borderId="0" xfId="2" applyFont="1" applyFill="1" applyBorder="1" applyAlignment="1">
      <alignment horizontal="right" vertical="center"/>
    </xf>
    <xf numFmtId="1" fontId="18" fillId="7" borderId="0" xfId="2" applyNumberFormat="1" applyFont="1" applyFill="1" applyBorder="1" applyAlignment="1">
      <alignment horizontal="center" vertical="center"/>
    </xf>
    <xf numFmtId="1" fontId="18" fillId="7" borderId="10" xfId="2" applyNumberFormat="1" applyFont="1" applyFill="1" applyBorder="1" applyAlignment="1">
      <alignment horizontal="center" vertical="center"/>
    </xf>
    <xf numFmtId="9" fontId="18" fillId="7" borderId="0" xfId="2" applyNumberFormat="1" applyFont="1" applyFill="1" applyAlignment="1">
      <alignment vertical="center"/>
    </xf>
    <xf numFmtId="0" fontId="18" fillId="7" borderId="32" xfId="2" applyFont="1" applyFill="1" applyBorder="1" applyAlignment="1">
      <alignment horizontal="center" vertical="center"/>
    </xf>
    <xf numFmtId="1" fontId="19" fillId="7" borderId="32" xfId="2" applyNumberFormat="1" applyFont="1" applyFill="1" applyBorder="1" applyAlignment="1">
      <alignment horizontal="center" vertical="center"/>
    </xf>
    <xf numFmtId="0" fontId="19" fillId="7" borderId="32" xfId="2" applyFont="1" applyFill="1" applyBorder="1" applyAlignment="1">
      <alignment horizontal="center" vertical="center"/>
    </xf>
    <xf numFmtId="1" fontId="19" fillId="7" borderId="32" xfId="2" quotePrefix="1" applyNumberFormat="1" applyFont="1" applyFill="1" applyBorder="1" applyAlignment="1">
      <alignment horizontal="center" vertical="center"/>
    </xf>
    <xf numFmtId="0" fontId="18" fillId="7" borderId="0" xfId="2" applyFont="1" applyFill="1" applyBorder="1" applyAlignment="1">
      <alignment vertical="center"/>
    </xf>
    <xf numFmtId="0" fontId="18" fillId="7" borderId="10" xfId="2" applyFont="1" applyFill="1" applyBorder="1" applyAlignment="1" applyProtection="1">
      <alignment horizontal="left" vertical="center"/>
      <protection locked="0"/>
    </xf>
    <xf numFmtId="0" fontId="18" fillId="7" borderId="10" xfId="2" applyFont="1" applyFill="1" applyBorder="1" applyAlignment="1">
      <alignment horizontal="left" vertical="center"/>
    </xf>
    <xf numFmtId="0" fontId="18" fillId="7" borderId="10" xfId="2" applyFont="1" applyFill="1" applyBorder="1" applyAlignment="1">
      <alignment horizontal="center" vertical="center"/>
    </xf>
    <xf numFmtId="0" fontId="22" fillId="7" borderId="9" xfId="2" applyFont="1" applyFill="1" applyBorder="1" applyAlignment="1">
      <alignment vertical="center"/>
    </xf>
    <xf numFmtId="0" fontId="23" fillId="7" borderId="0" xfId="2" applyFont="1" applyFill="1" applyBorder="1" applyAlignment="1">
      <alignment vertical="center"/>
    </xf>
    <xf numFmtId="0" fontId="18" fillId="7" borderId="12" xfId="2" applyFont="1" applyFill="1" applyBorder="1" applyAlignment="1">
      <alignment horizontal="center" vertical="center"/>
    </xf>
    <xf numFmtId="0" fontId="19" fillId="7" borderId="13" xfId="2" applyFont="1" applyFill="1" applyBorder="1" applyAlignment="1">
      <alignment vertical="center"/>
    </xf>
    <xf numFmtId="0" fontId="19" fillId="7" borderId="13" xfId="2" applyFont="1" applyFill="1" applyBorder="1" applyAlignment="1">
      <alignment horizontal="center" vertical="center"/>
    </xf>
    <xf numFmtId="0" fontId="19" fillId="7" borderId="14" xfId="2" applyFont="1" applyFill="1" applyBorder="1" applyAlignment="1">
      <alignment horizontal="center" vertical="center"/>
    </xf>
    <xf numFmtId="0" fontId="20" fillId="7" borderId="6" xfId="2" applyFont="1" applyFill="1" applyBorder="1" applyAlignment="1">
      <alignment vertical="center" wrapText="1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164" fontId="13" fillId="6" borderId="42" xfId="1" applyNumberFormat="1" applyFont="1" applyFill="1" applyBorder="1" applyAlignment="1" applyProtection="1">
      <alignment horizontal="left" vertical="center"/>
      <protection locked="0"/>
    </xf>
    <xf numFmtId="0" fontId="12" fillId="6" borderId="42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12" fillId="0" borderId="42" xfId="1" applyNumberFormat="1" applyFont="1" applyFill="1" applyBorder="1" applyAlignment="1" applyProtection="1">
      <alignment horizontal="left" vertical="center"/>
      <protection locked="0"/>
    </xf>
    <xf numFmtId="164" fontId="12" fillId="0" borderId="42" xfId="1" applyNumberFormat="1" applyFont="1" applyFill="1" applyBorder="1" applyAlignment="1" applyProtection="1">
      <alignment horizontal="left" vertical="center"/>
    </xf>
    <xf numFmtId="10" fontId="12" fillId="0" borderId="42" xfId="5" applyNumberFormat="1" applyFont="1" applyFill="1" applyBorder="1" applyAlignment="1" applyProtection="1">
      <alignment horizontal="right" vertical="center"/>
      <protection locked="0"/>
    </xf>
    <xf numFmtId="15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47" xfId="0" applyFont="1" applyFill="1" applyBorder="1" applyProtection="1">
      <protection locked="0"/>
    </xf>
    <xf numFmtId="0" fontId="28" fillId="0" borderId="47" xfId="0" applyFont="1" applyFill="1" applyBorder="1" applyAlignment="1" applyProtection="1">
      <alignment vertical="center"/>
      <protection locked="0"/>
    </xf>
    <xf numFmtId="0" fontId="13" fillId="0" borderId="47" xfId="0" applyFont="1" applyFill="1" applyBorder="1" applyAlignment="1" applyProtection="1">
      <alignment vertical="center"/>
      <protection locked="0"/>
    </xf>
    <xf numFmtId="0" fontId="13" fillId="0" borderId="46" xfId="0" applyFont="1" applyFill="1" applyBorder="1" applyProtection="1">
      <protection locked="0"/>
    </xf>
    <xf numFmtId="0" fontId="14" fillId="0" borderId="46" xfId="0" applyFont="1" applyFill="1" applyBorder="1" applyProtection="1">
      <protection locked="0"/>
    </xf>
    <xf numFmtId="0" fontId="13" fillId="0" borderId="48" xfId="0" applyFont="1" applyFill="1" applyBorder="1" applyAlignment="1" applyProtection="1">
      <alignment vertical="center"/>
      <protection locked="0"/>
    </xf>
    <xf numFmtId="164" fontId="13" fillId="0" borderId="0" xfId="1" applyNumberFormat="1" applyFont="1" applyFill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0" fontId="13" fillId="0" borderId="46" xfId="0" applyFont="1" applyFill="1" applyBorder="1" applyAlignment="1" applyProtection="1">
      <alignment vertical="center"/>
      <protection locked="0"/>
    </xf>
    <xf numFmtId="15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/>
    <xf numFmtId="0" fontId="15" fillId="0" borderId="46" xfId="0" applyFont="1" applyFill="1" applyBorder="1" applyAlignment="1" applyProtection="1">
      <alignment horizontal="center"/>
      <protection locked="0"/>
    </xf>
    <xf numFmtId="0" fontId="17" fillId="0" borderId="46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49" xfId="0" applyFont="1" applyFill="1" applyBorder="1" applyProtection="1">
      <protection locked="0"/>
    </xf>
    <xf numFmtId="0" fontId="16" fillId="0" borderId="46" xfId="0" applyFont="1" applyFill="1" applyBorder="1" applyProtection="1">
      <protection locked="0"/>
    </xf>
    <xf numFmtId="0" fontId="6" fillId="2" borderId="4" xfId="2" applyFont="1" applyFill="1" applyBorder="1" applyAlignment="1">
      <alignment horizontal="center" vertical="center"/>
    </xf>
    <xf numFmtId="15" fontId="6" fillId="6" borderId="8" xfId="2" applyNumberFormat="1" applyFont="1" applyFill="1" applyBorder="1" applyAlignment="1">
      <alignment horizontal="left" vertical="center"/>
    </xf>
    <xf numFmtId="15" fontId="7" fillId="3" borderId="11" xfId="2" applyNumberFormat="1" applyFont="1" applyFill="1" applyBorder="1" applyAlignment="1">
      <alignment horizontal="left" vertical="center"/>
    </xf>
    <xf numFmtId="15" fontId="20" fillId="7" borderId="6" xfId="2" applyNumberFormat="1" applyFont="1" applyFill="1" applyBorder="1" applyAlignment="1">
      <alignment horizontal="left" vertical="center" wrapText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67" fontId="6" fillId="6" borderId="11" xfId="2" applyNumberFormat="1" applyFont="1" applyFill="1" applyBorder="1" applyAlignment="1">
      <alignment horizontal="left" vertical="center"/>
    </xf>
    <xf numFmtId="0" fontId="17" fillId="0" borderId="53" xfId="0" applyFont="1" applyFill="1" applyBorder="1" applyProtection="1">
      <protection locked="0"/>
    </xf>
    <xf numFmtId="0" fontId="13" fillId="0" borderId="51" xfId="0" applyFont="1" applyFill="1" applyBorder="1" applyProtection="1">
      <protection locked="0"/>
    </xf>
    <xf numFmtId="0" fontId="13" fillId="0" borderId="52" xfId="0" applyFont="1" applyFill="1" applyBorder="1" applyProtection="1">
      <protection locked="0"/>
    </xf>
    <xf numFmtId="1" fontId="20" fillId="7" borderId="6" xfId="2" applyNumberFormat="1" applyFont="1" applyFill="1" applyBorder="1" applyAlignment="1">
      <alignment horizontal="center" vertical="center" wrapText="1"/>
    </xf>
    <xf numFmtId="0" fontId="12" fillId="6" borderId="42" xfId="0" applyFont="1" applyFill="1" applyBorder="1" applyAlignment="1" applyProtection="1">
      <alignment horizontal="left" vertical="center"/>
      <protection locked="0"/>
    </xf>
    <xf numFmtId="164" fontId="13" fillId="0" borderId="0" xfId="1" applyNumberFormat="1" applyFont="1" applyFill="1" applyBorder="1" applyAlignment="1" applyProtection="1">
      <alignment horizontal="right"/>
      <protection locked="0"/>
    </xf>
    <xf numFmtId="43" fontId="5" fillId="0" borderId="0" xfId="1" applyFont="1"/>
    <xf numFmtId="164" fontId="5" fillId="0" borderId="0" xfId="1" applyNumberFormat="1" applyFont="1"/>
    <xf numFmtId="43" fontId="5" fillId="0" borderId="0" xfId="2" applyNumberFormat="1" applyFont="1"/>
    <xf numFmtId="0" fontId="31" fillId="0" borderId="0" xfId="0" applyFont="1" applyFill="1" applyBorder="1" applyProtection="1">
      <protection locked="0"/>
    </xf>
    <xf numFmtId="14" fontId="13" fillId="0" borderId="47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Border="1"/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wrapText="1"/>
    </xf>
    <xf numFmtId="0" fontId="13" fillId="0" borderId="46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Protection="1">
      <protection locked="0"/>
    </xf>
    <xf numFmtId="0" fontId="13" fillId="0" borderId="44" xfId="0" applyFont="1" applyFill="1" applyBorder="1" applyProtection="1">
      <protection locked="0"/>
    </xf>
    <xf numFmtId="0" fontId="13" fillId="0" borderId="45" xfId="0" applyFont="1" applyFill="1" applyBorder="1" applyProtection="1">
      <protection locked="0"/>
    </xf>
    <xf numFmtId="0" fontId="15" fillId="0" borderId="53" xfId="0" applyFont="1" applyFill="1" applyBorder="1" applyAlignment="1" applyProtection="1">
      <alignment horizontal="center"/>
      <protection locked="0"/>
    </xf>
    <xf numFmtId="0" fontId="32" fillId="0" borderId="46" xfId="0" applyFont="1" applyBorder="1" applyAlignment="1">
      <alignment horizontal="left"/>
    </xf>
    <xf numFmtId="0" fontId="35" fillId="0" borderId="46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2" fillId="0" borderId="46" xfId="0" applyFont="1" applyBorder="1"/>
    <xf numFmtId="0" fontId="0" fillId="0" borderId="0" xfId="0" applyBorder="1"/>
    <xf numFmtId="0" fontId="32" fillId="0" borderId="0" xfId="0" applyFont="1" applyBorder="1"/>
    <xf numFmtId="0" fontId="34" fillId="0" borderId="53" xfId="0" applyFont="1" applyBorder="1"/>
    <xf numFmtId="0" fontId="0" fillId="0" borderId="51" xfId="0" applyBorder="1"/>
    <xf numFmtId="0" fontId="12" fillId="0" borderId="47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46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5" fillId="0" borderId="46" xfId="0" applyFont="1" applyBorder="1" applyAlignment="1">
      <alignment horizontal="left"/>
    </xf>
    <xf numFmtId="0" fontId="37" fillId="0" borderId="46" xfId="0" applyFont="1" applyBorder="1"/>
    <xf numFmtId="0" fontId="12" fillId="0" borderId="0" xfId="0" applyFont="1" applyBorder="1"/>
    <xf numFmtId="0" fontId="37" fillId="0" borderId="0" xfId="0" applyFont="1" applyBorder="1"/>
    <xf numFmtId="0" fontId="15" fillId="0" borderId="46" xfId="0" applyFont="1" applyBorder="1"/>
    <xf numFmtId="0" fontId="13" fillId="0" borderId="0" xfId="0" applyFont="1" applyBorder="1"/>
    <xf numFmtId="0" fontId="15" fillId="0" borderId="0" xfId="0" applyFont="1" applyBorder="1"/>
    <xf numFmtId="0" fontId="14" fillId="0" borderId="0" xfId="0" applyFont="1" applyFill="1" applyBorder="1" applyProtection="1">
      <protection locked="0"/>
    </xf>
    <xf numFmtId="15" fontId="13" fillId="0" borderId="41" xfId="0" applyNumberFormat="1" applyFont="1" applyFill="1" applyBorder="1" applyAlignment="1" applyProtection="1">
      <alignment horizontal="center" vertical="center"/>
      <protection locked="0"/>
    </xf>
    <xf numFmtId="164" fontId="12" fillId="6" borderId="42" xfId="1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/>
    <xf numFmtId="0" fontId="40" fillId="10" borderId="57" xfId="0" applyFont="1" applyFill="1" applyBorder="1" applyAlignment="1">
      <alignment horizontal="center" vertical="center"/>
    </xf>
    <xf numFmtId="0" fontId="27" fillId="0" borderId="0" xfId="0" applyFont="1"/>
    <xf numFmtId="0" fontId="40" fillId="0" borderId="0" xfId="0" applyFont="1"/>
    <xf numFmtId="0" fontId="31" fillId="0" borderId="0" xfId="0" applyFont="1"/>
    <xf numFmtId="0" fontId="31" fillId="0" borderId="0" xfId="0" applyFont="1" applyAlignment="1"/>
    <xf numFmtId="164" fontId="1" fillId="0" borderId="32" xfId="1" applyNumberFormat="1" applyFont="1" applyBorder="1"/>
    <xf numFmtId="10" fontId="0" fillId="0" borderId="32" xfId="0" applyNumberFormat="1" applyBorder="1"/>
    <xf numFmtId="164" fontId="31" fillId="0" borderId="0" xfId="0" applyNumberFormat="1" applyFont="1"/>
    <xf numFmtId="10" fontId="1" fillId="0" borderId="0" xfId="5" applyNumberFormat="1" applyFont="1"/>
    <xf numFmtId="164" fontId="1" fillId="0" borderId="0" xfId="1" applyNumberFormat="1" applyFont="1"/>
    <xf numFmtId="164" fontId="31" fillId="0" borderId="0" xfId="1" applyNumberFormat="1" applyFont="1"/>
    <xf numFmtId="168" fontId="0" fillId="0" borderId="0" xfId="0" applyNumberFormat="1"/>
    <xf numFmtId="43" fontId="0" fillId="0" borderId="0" xfId="0" applyNumberFormat="1"/>
    <xf numFmtId="0" fontId="31" fillId="0" borderId="0" xfId="0" applyFont="1" applyAlignment="1">
      <alignment wrapText="1"/>
    </xf>
    <xf numFmtId="43" fontId="1" fillId="0" borderId="0" xfId="1" applyNumberFormat="1" applyFont="1"/>
    <xf numFmtId="0" fontId="31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32" xfId="0" applyBorder="1" applyAlignment="1">
      <alignment horizontal="center"/>
    </xf>
    <xf numFmtId="164" fontId="0" fillId="0" borderId="32" xfId="0" applyNumberFormat="1" applyBorder="1"/>
    <xf numFmtId="164" fontId="1" fillId="0" borderId="33" xfId="1" applyNumberFormat="1" applyFont="1" applyBorder="1"/>
    <xf numFmtId="164" fontId="31" fillId="0" borderId="58" xfId="1" applyNumberFormat="1" applyFont="1" applyBorder="1"/>
    <xf numFmtId="164" fontId="0" fillId="0" borderId="0" xfId="0" applyNumberFormat="1"/>
    <xf numFmtId="164" fontId="31" fillId="0" borderId="0" xfId="1" applyNumberFormat="1" applyFont="1" applyBorder="1"/>
    <xf numFmtId="43" fontId="31" fillId="0" borderId="0" xfId="1" applyNumberFormat="1" applyFont="1"/>
    <xf numFmtId="0" fontId="38" fillId="0" borderId="44" xfId="0" applyFont="1" applyBorder="1" applyAlignment="1">
      <alignment horizontal="left"/>
    </xf>
    <xf numFmtId="0" fontId="40" fillId="0" borderId="0" xfId="0" applyFont="1" applyFill="1" applyBorder="1" applyAlignment="1" applyProtection="1">
      <protection locked="0"/>
    </xf>
    <xf numFmtId="0" fontId="0" fillId="0" borderId="46" xfId="0" applyFont="1" applyFill="1" applyBorder="1" applyProtection="1">
      <protection locked="0"/>
    </xf>
    <xf numFmtId="0" fontId="0" fillId="0" borderId="47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6" fillId="0" borderId="46" xfId="0" applyFont="1" applyFill="1" applyBorder="1" applyAlignment="1" applyProtection="1">
      <alignment vertical="center"/>
      <protection locked="0"/>
    </xf>
    <xf numFmtId="0" fontId="46" fillId="0" borderId="47" xfId="0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164" fontId="46" fillId="0" borderId="57" xfId="0" applyNumberFormat="1" applyFont="1" applyFill="1" applyBorder="1" applyAlignment="1" applyProtection="1">
      <alignment horizontal="center" vertical="center"/>
      <protection locked="0"/>
    </xf>
    <xf numFmtId="0" fontId="48" fillId="1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9" borderId="4" xfId="0" applyFill="1" applyBorder="1" applyAlignment="1">
      <alignment horizontal="center"/>
    </xf>
    <xf numFmtId="0" fontId="0" fillId="0" borderId="4" xfId="0" applyFont="1" applyBorder="1"/>
    <xf numFmtId="0" fontId="31" fillId="0" borderId="4" xfId="0" applyFont="1" applyBorder="1"/>
    <xf numFmtId="0" fontId="0" fillId="0" borderId="0" xfId="0" applyAlignment="1">
      <alignment horizontal="center"/>
    </xf>
    <xf numFmtId="165" fontId="7" fillId="6" borderId="15" xfId="2" applyNumberFormat="1" applyFont="1" applyFill="1" applyBorder="1" applyAlignment="1">
      <alignment horizontal="left" wrapText="1"/>
    </xf>
    <xf numFmtId="0" fontId="27" fillId="0" borderId="46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47" xfId="0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>
      <alignment horizontal="left"/>
    </xf>
    <xf numFmtId="15" fontId="7" fillId="6" borderId="11" xfId="2" applyNumberFormat="1" applyFont="1" applyFill="1" applyBorder="1" applyAlignment="1">
      <alignment horizontal="left" vertical="center"/>
    </xf>
    <xf numFmtId="49" fontId="27" fillId="0" borderId="0" xfId="0" quotePrefix="1" applyNumberFormat="1" applyFont="1" applyFill="1" applyBorder="1" applyAlignment="1" applyProtection="1">
      <alignment horizontal="left"/>
      <protection locked="0"/>
    </xf>
    <xf numFmtId="165" fontId="13" fillId="6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11" xfId="4" applyNumberFormat="1" applyFont="1" applyFill="1" applyBorder="1" applyAlignment="1">
      <alignment horizontal="center" vertical="center"/>
    </xf>
    <xf numFmtId="165" fontId="13" fillId="6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48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5" fontId="13" fillId="6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49" fontId="13" fillId="6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64" fontId="6" fillId="3" borderId="23" xfId="4" applyNumberFormat="1" applyFont="1" applyFill="1" applyBorder="1" applyAlignment="1">
      <alignment horizontal="left" vertical="center"/>
    </xf>
    <xf numFmtId="164" fontId="7" fillId="3" borderId="0" xfId="4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Protection="1">
      <protection locked="0"/>
    </xf>
    <xf numFmtId="0" fontId="12" fillId="0" borderId="51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15" fontId="13" fillId="6" borderId="41" xfId="0" applyNumberFormat="1" applyFont="1" applyFill="1" applyBorder="1" applyAlignment="1" applyProtection="1">
      <alignment horizontal="center" vertical="center"/>
      <protection locked="0"/>
    </xf>
    <xf numFmtId="15" fontId="13" fillId="6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49" fontId="13" fillId="6" borderId="41" xfId="0" quotePrefix="1" applyNumberFormat="1" applyFont="1" applyFill="1" applyBorder="1" applyAlignment="1" applyProtection="1">
      <alignment horizontal="center" vertical="center"/>
      <protection locked="0"/>
    </xf>
    <xf numFmtId="49" fontId="13" fillId="6" borderId="59" xfId="0" applyNumberFormat="1" applyFont="1" applyFill="1" applyBorder="1" applyAlignment="1" applyProtection="1">
      <alignment horizontal="center" vertical="center"/>
      <protection locked="0"/>
    </xf>
    <xf numFmtId="15" fontId="13" fillId="6" borderId="41" xfId="0" applyNumberFormat="1" applyFont="1" applyFill="1" applyBorder="1" applyAlignment="1" applyProtection="1">
      <alignment horizontal="center" vertical="center" wrapText="1"/>
      <protection locked="0"/>
    </xf>
    <xf numFmtId="15" fontId="13" fillId="6" borderId="42" xfId="0" applyNumberFormat="1" applyFont="1" applyFill="1" applyBorder="1" applyAlignment="1" applyProtection="1">
      <alignment horizontal="center" vertical="center"/>
      <protection locked="0"/>
    </xf>
    <xf numFmtId="165" fontId="49" fillId="6" borderId="35" xfId="0" applyNumberFormat="1" applyFont="1" applyFill="1" applyBorder="1" applyAlignment="1" applyProtection="1">
      <alignment horizontal="center" vertical="center"/>
      <protection locked="0"/>
    </xf>
    <xf numFmtId="165" fontId="49" fillId="6" borderId="3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12" fillId="6" borderId="60" xfId="0" applyFont="1" applyFill="1" applyBorder="1" applyAlignment="1" applyProtection="1">
      <alignment horizontal="center" vertical="center"/>
      <protection locked="0"/>
    </xf>
    <xf numFmtId="165" fontId="13" fillId="6" borderId="60" xfId="0" applyNumberFormat="1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/>
      <protection locked="0"/>
    </xf>
    <xf numFmtId="0" fontId="27" fillId="0" borderId="44" xfId="0" applyFont="1" applyFill="1" applyBorder="1" applyAlignment="1" applyProtection="1">
      <alignment horizontal="center"/>
      <protection locked="0"/>
    </xf>
    <xf numFmtId="0" fontId="27" fillId="0" borderId="45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15" fontId="13" fillId="6" borderId="0" xfId="0" applyNumberFormat="1" applyFont="1" applyFill="1" applyBorder="1" applyAlignment="1" applyProtection="1">
      <alignment vertical="center"/>
      <protection locked="0"/>
    </xf>
    <xf numFmtId="15" fontId="13" fillId="6" borderId="47" xfId="0" applyNumberFormat="1" applyFont="1" applyFill="1" applyBorder="1" applyAlignment="1" applyProtection="1">
      <alignment vertical="center"/>
      <protection locked="0"/>
    </xf>
    <xf numFmtId="0" fontId="13" fillId="6" borderId="41" xfId="0" applyNumberFormat="1" applyFont="1" applyFill="1" applyBorder="1" applyAlignment="1" applyProtection="1">
      <alignment horizontal="center" vertical="center"/>
      <protection locked="0"/>
    </xf>
    <xf numFmtId="166" fontId="13" fillId="6" borderId="41" xfId="0" applyNumberFormat="1" applyFont="1" applyFill="1" applyBorder="1" applyAlignment="1" applyProtection="1">
      <alignment horizontal="center" vertical="center"/>
      <protection locked="0"/>
    </xf>
    <xf numFmtId="166" fontId="13" fillId="6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9" fillId="0" borderId="46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15" fontId="13" fillId="6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57" xfId="0" applyFont="1" applyBorder="1" applyAlignment="1">
      <alignment horizontal="left" vertical="center"/>
    </xf>
    <xf numFmtId="15" fontId="46" fillId="0" borderId="57" xfId="0" applyNumberFormat="1" applyFont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49" fontId="13" fillId="6" borderId="41" xfId="0" applyNumberFormat="1" applyFont="1" applyFill="1" applyBorder="1" applyAlignment="1" applyProtection="1">
      <alignment horizontal="center" vertical="center"/>
      <protection locked="0"/>
    </xf>
    <xf numFmtId="0" fontId="45" fillId="9" borderId="5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31" fillId="0" borderId="5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30" fillId="2" borderId="1" xfId="2" applyFont="1" applyFill="1" applyBorder="1" applyAlignment="1">
      <alignment horizontal="left"/>
    </xf>
    <xf numFmtId="0" fontId="30" fillId="2" borderId="2" xfId="2" applyFont="1" applyFill="1" applyBorder="1" applyAlignment="1">
      <alignment horizontal="left"/>
    </xf>
    <xf numFmtId="0" fontId="30" fillId="2" borderId="3" xfId="2" applyFont="1" applyFill="1" applyBorder="1" applyAlignment="1">
      <alignment horizontal="left"/>
    </xf>
    <xf numFmtId="0" fontId="4" fillId="2" borderId="15" xfId="2" applyFont="1" applyFill="1" applyBorder="1" applyAlignment="1">
      <alignment horizontal="center" vertical="center" textRotation="90"/>
    </xf>
    <xf numFmtId="0" fontId="4" fillId="2" borderId="4" xfId="2" applyFont="1" applyFill="1" applyBorder="1" applyAlignment="1">
      <alignment horizontal="center" vertical="center" textRotation="90"/>
    </xf>
    <xf numFmtId="0" fontId="6" fillId="3" borderId="9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3" borderId="6" xfId="2" applyFont="1" applyFill="1" applyBorder="1" applyAlignment="1">
      <alignment horizontal="left"/>
    </xf>
    <xf numFmtId="0" fontId="7" fillId="3" borderId="9" xfId="2" applyFont="1" applyFill="1" applyBorder="1" applyAlignment="1">
      <alignment horizontal="left"/>
    </xf>
    <xf numFmtId="0" fontId="7" fillId="3" borderId="0" xfId="2" applyFont="1" applyFill="1" applyBorder="1" applyAlignment="1">
      <alignment horizontal="left"/>
    </xf>
    <xf numFmtId="0" fontId="7" fillId="3" borderId="12" xfId="2" applyFont="1" applyFill="1" applyBorder="1" applyAlignment="1">
      <alignment horizontal="left"/>
    </xf>
    <xf numFmtId="0" fontId="7" fillId="3" borderId="13" xfId="2" applyFont="1" applyFill="1" applyBorder="1" applyAlignment="1">
      <alignment horizontal="left"/>
    </xf>
    <xf numFmtId="0" fontId="6" fillId="3" borderId="12" xfId="2" applyFont="1" applyFill="1" applyBorder="1" applyAlignment="1">
      <alignment horizontal="left" vertical="center" wrapText="1"/>
    </xf>
    <xf numFmtId="0" fontId="6" fillId="3" borderId="13" xfId="2" applyFont="1" applyFill="1" applyBorder="1" applyAlignment="1">
      <alignment horizontal="left" vertical="center" wrapText="1"/>
    </xf>
    <xf numFmtId="0" fontId="6" fillId="3" borderId="14" xfId="2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/>
    </xf>
    <xf numFmtId="0" fontId="7" fillId="3" borderId="12" xfId="0" applyFont="1" applyFill="1" applyBorder="1" applyAlignment="1">
      <alignment horizontal="left" vertical="center" readingOrder="1"/>
    </xf>
    <xf numFmtId="0" fontId="7" fillId="3" borderId="13" xfId="0" applyFont="1" applyFill="1" applyBorder="1" applyAlignment="1">
      <alignment horizontal="left" vertical="center" readingOrder="1"/>
    </xf>
    <xf numFmtId="0" fontId="3" fillId="3" borderId="5" xfId="2" applyFont="1" applyFill="1" applyBorder="1" applyAlignment="1">
      <alignment horizontal="left" vertical="center" wrapText="1"/>
    </xf>
    <xf numFmtId="0" fontId="3" fillId="3" borderId="6" xfId="2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left" vertical="center" wrapText="1"/>
    </xf>
    <xf numFmtId="0" fontId="7" fillId="3" borderId="9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7" fillId="3" borderId="1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textRotation="90" wrapText="1"/>
    </xf>
    <xf numFmtId="0" fontId="3" fillId="2" borderId="7" xfId="2" applyFont="1" applyFill="1" applyBorder="1" applyAlignment="1">
      <alignment horizontal="left" vertical="center" textRotation="90" wrapText="1"/>
    </xf>
    <xf numFmtId="0" fontId="3" fillId="2" borderId="9" xfId="2" applyFont="1" applyFill="1" applyBorder="1" applyAlignment="1">
      <alignment horizontal="left" vertical="center" textRotation="90" wrapText="1"/>
    </xf>
    <xf numFmtId="0" fontId="3" fillId="2" borderId="10" xfId="2" applyFont="1" applyFill="1" applyBorder="1" applyAlignment="1">
      <alignment horizontal="left" vertical="center" textRotation="90" wrapText="1"/>
    </xf>
    <xf numFmtId="0" fontId="3" fillId="2" borderId="12" xfId="2" applyFont="1" applyFill="1" applyBorder="1" applyAlignment="1">
      <alignment horizontal="left" vertical="center" textRotation="90" wrapText="1"/>
    </xf>
    <xf numFmtId="0" fontId="3" fillId="2" borderId="14" xfId="2" applyFont="1" applyFill="1" applyBorder="1" applyAlignment="1">
      <alignment horizontal="left" vertical="center" textRotation="90" wrapText="1"/>
    </xf>
    <xf numFmtId="0" fontId="7" fillId="3" borderId="20" xfId="2" applyFont="1" applyFill="1" applyBorder="1" applyAlignment="1">
      <alignment horizontal="left" vertical="center"/>
    </xf>
    <xf numFmtId="0" fontId="7" fillId="3" borderId="21" xfId="2" applyFont="1" applyFill="1" applyBorder="1" applyAlignment="1">
      <alignment horizontal="left" vertical="center"/>
    </xf>
    <xf numFmtId="0" fontId="7" fillId="3" borderId="22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 textRotation="90"/>
    </xf>
    <xf numFmtId="0" fontId="3" fillId="2" borderId="7" xfId="2" applyFont="1" applyFill="1" applyBorder="1" applyAlignment="1">
      <alignment horizontal="left" vertical="center" textRotation="90"/>
    </xf>
    <xf numFmtId="0" fontId="3" fillId="2" borderId="9" xfId="2" applyFont="1" applyFill="1" applyBorder="1" applyAlignment="1">
      <alignment horizontal="left" vertical="center" textRotation="90"/>
    </xf>
    <xf numFmtId="0" fontId="3" fillId="2" borderId="10" xfId="2" applyFont="1" applyFill="1" applyBorder="1" applyAlignment="1">
      <alignment horizontal="left" vertical="center" textRotation="90"/>
    </xf>
    <xf numFmtId="0" fontId="3" fillId="2" borderId="12" xfId="2" applyFont="1" applyFill="1" applyBorder="1" applyAlignment="1">
      <alignment horizontal="left" vertical="center" textRotation="90"/>
    </xf>
    <xf numFmtId="0" fontId="3" fillId="2" borderId="13" xfId="2" applyFont="1" applyFill="1" applyBorder="1" applyAlignment="1">
      <alignment horizontal="left" vertical="center" textRotation="90"/>
    </xf>
    <xf numFmtId="0" fontId="7" fillId="3" borderId="9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0" xfId="2" applyFont="1" applyFill="1" applyBorder="1" applyAlignment="1">
      <alignment horizontal="left" vertical="center"/>
    </xf>
    <xf numFmtId="0" fontId="7" fillId="3" borderId="24" xfId="2" applyFont="1" applyFill="1" applyBorder="1" applyAlignment="1">
      <alignment horizontal="left" vertical="center"/>
    </xf>
    <xf numFmtId="0" fontId="7" fillId="3" borderId="25" xfId="2" applyFont="1" applyFill="1" applyBorder="1" applyAlignment="1">
      <alignment horizontal="left" vertical="center"/>
    </xf>
    <xf numFmtId="0" fontId="7" fillId="3" borderId="26" xfId="2" applyFont="1" applyFill="1" applyBorder="1" applyAlignment="1">
      <alignment horizontal="left" vertical="center"/>
    </xf>
    <xf numFmtId="0" fontId="6" fillId="3" borderId="1" xfId="2" applyFont="1" applyFill="1" applyBorder="1" applyAlignment="1">
      <alignment horizontal="left"/>
    </xf>
    <xf numFmtId="0" fontId="6" fillId="3" borderId="2" xfId="2" applyFont="1" applyFill="1" applyBorder="1" applyAlignment="1">
      <alignment horizontal="left"/>
    </xf>
    <xf numFmtId="0" fontId="6" fillId="3" borderId="3" xfId="2" applyFont="1" applyFill="1" applyBorder="1" applyAlignment="1">
      <alignment horizontal="left"/>
    </xf>
    <xf numFmtId="0" fontId="3" fillId="2" borderId="8" xfId="2" applyFont="1" applyFill="1" applyBorder="1" applyAlignment="1">
      <alignment horizontal="left" vertical="center" textRotation="90"/>
    </xf>
    <xf numFmtId="0" fontId="3" fillId="2" borderId="11" xfId="2" applyFont="1" applyFill="1" applyBorder="1" applyAlignment="1">
      <alignment horizontal="left" vertical="center" textRotation="90"/>
    </xf>
    <xf numFmtId="0" fontId="3" fillId="2" borderId="15" xfId="2" applyFont="1" applyFill="1" applyBorder="1" applyAlignment="1">
      <alignment horizontal="left" vertical="center" textRotation="90"/>
    </xf>
    <xf numFmtId="0" fontId="3" fillId="2" borderId="8" xfId="2" applyFont="1" applyFill="1" applyBorder="1" applyAlignment="1">
      <alignment horizontal="center" vertical="center" textRotation="90"/>
    </xf>
    <xf numFmtId="0" fontId="3" fillId="2" borderId="11" xfId="2" applyFont="1" applyFill="1" applyBorder="1" applyAlignment="1">
      <alignment horizontal="center" vertical="center" textRotation="90"/>
    </xf>
    <xf numFmtId="0" fontId="3" fillId="2" borderId="12" xfId="2" applyFont="1" applyFill="1" applyBorder="1" applyAlignment="1">
      <alignment horizontal="center" vertical="center" textRotation="90"/>
    </xf>
    <xf numFmtId="0" fontId="7" fillId="3" borderId="5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7" fillId="3" borderId="7" xfId="2" applyFont="1" applyFill="1" applyBorder="1" applyAlignment="1">
      <alignment horizontal="left" vertical="center"/>
    </xf>
    <xf numFmtId="0" fontId="7" fillId="3" borderId="28" xfId="2" applyFont="1" applyFill="1" applyBorder="1" applyAlignment="1">
      <alignment horizontal="left" vertical="center"/>
    </xf>
    <xf numFmtId="0" fontId="7" fillId="3" borderId="29" xfId="2" applyFont="1" applyFill="1" applyBorder="1" applyAlignment="1">
      <alignment horizontal="left" vertical="center"/>
    </xf>
    <xf numFmtId="0" fontId="7" fillId="3" borderId="30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center" vertical="center" textRotation="90"/>
    </xf>
    <xf numFmtId="0" fontId="7" fillId="3" borderId="24" xfId="2" applyFont="1" applyFill="1" applyBorder="1" applyAlignment="1">
      <alignment horizontal="left" vertical="center" wrapText="1"/>
    </xf>
    <xf numFmtId="0" fontId="7" fillId="3" borderId="25" xfId="2" applyFont="1" applyFill="1" applyBorder="1" applyAlignment="1">
      <alignment horizontal="left" vertical="center" wrapText="1"/>
    </xf>
    <xf numFmtId="0" fontId="7" fillId="3" borderId="26" xfId="2" applyFont="1" applyFill="1" applyBorder="1" applyAlignment="1">
      <alignment horizontal="left" vertical="center" wrapText="1"/>
    </xf>
    <xf numFmtId="0" fontId="7" fillId="3" borderId="54" xfId="2" applyFont="1" applyFill="1" applyBorder="1" applyAlignment="1">
      <alignment horizontal="left" vertical="center" wrapText="1"/>
    </xf>
    <xf numFmtId="0" fontId="7" fillId="3" borderId="55" xfId="2" applyFont="1" applyFill="1" applyBorder="1" applyAlignment="1">
      <alignment horizontal="left" vertical="center" wrapText="1"/>
    </xf>
    <xf numFmtId="0" fontId="7" fillId="3" borderId="56" xfId="2" applyFont="1" applyFill="1" applyBorder="1" applyAlignment="1">
      <alignment horizontal="left" vertical="center" wrapText="1"/>
    </xf>
    <xf numFmtId="0" fontId="7" fillId="3" borderId="20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wrapText="1"/>
    </xf>
    <xf numFmtId="0" fontId="7" fillId="3" borderId="10" xfId="2" applyFont="1" applyFill="1" applyBorder="1" applyAlignment="1">
      <alignment horizontal="left"/>
    </xf>
    <xf numFmtId="0" fontId="6" fillId="3" borderId="7" xfId="2" applyFont="1" applyFill="1" applyBorder="1" applyAlignment="1">
      <alignment horizontal="left"/>
    </xf>
    <xf numFmtId="0" fontId="6" fillId="3" borderId="10" xfId="2" applyFont="1" applyFill="1" applyBorder="1" applyAlignment="1">
      <alignment horizontal="left"/>
    </xf>
    <xf numFmtId="0" fontId="6" fillId="3" borderId="12" xfId="2" applyFont="1" applyFill="1" applyBorder="1" applyAlignment="1">
      <alignment horizontal="left"/>
    </xf>
    <xf numFmtId="0" fontId="6" fillId="3" borderId="13" xfId="2" applyFont="1" applyFill="1" applyBorder="1" applyAlignment="1">
      <alignment horizontal="left"/>
    </xf>
    <xf numFmtId="0" fontId="6" fillId="3" borderId="14" xfId="2" applyFont="1" applyFill="1" applyBorder="1" applyAlignment="1">
      <alignment horizontal="left"/>
    </xf>
    <xf numFmtId="0" fontId="18" fillId="7" borderId="34" xfId="2" applyFont="1" applyFill="1" applyBorder="1" applyAlignment="1">
      <alignment horizontal="center" vertical="center"/>
    </xf>
    <xf numFmtId="0" fontId="18" fillId="7" borderId="35" xfId="2" applyFont="1" applyFill="1" applyBorder="1" applyAlignment="1">
      <alignment horizontal="center" vertical="center"/>
    </xf>
    <xf numFmtId="0" fontId="18" fillId="7" borderId="36" xfId="2" applyFont="1" applyFill="1" applyBorder="1" applyAlignment="1">
      <alignment horizontal="center" vertical="center"/>
    </xf>
    <xf numFmtId="0" fontId="18" fillId="7" borderId="37" xfId="2" applyFont="1" applyFill="1" applyBorder="1" applyAlignment="1">
      <alignment horizontal="center" vertical="center"/>
    </xf>
    <xf numFmtId="0" fontId="18" fillId="7" borderId="38" xfId="2" applyFont="1" applyFill="1" applyBorder="1" applyAlignment="1">
      <alignment horizontal="center" vertical="center"/>
    </xf>
    <xf numFmtId="0" fontId="18" fillId="7" borderId="39" xfId="2" applyFont="1" applyFill="1" applyBorder="1" applyAlignment="1">
      <alignment horizontal="center" vertical="center"/>
    </xf>
    <xf numFmtId="0" fontId="18" fillId="8" borderId="33" xfId="2" applyFont="1" applyFill="1" applyBorder="1" applyAlignment="1" applyProtection="1">
      <alignment horizontal="center" vertical="center"/>
      <protection locked="0"/>
    </xf>
    <xf numFmtId="0" fontId="18" fillId="8" borderId="40" xfId="2" applyFont="1" applyFill="1" applyBorder="1" applyAlignment="1" applyProtection="1">
      <alignment horizontal="center" vertical="center"/>
      <protection locked="0"/>
    </xf>
    <xf numFmtId="0" fontId="18" fillId="7" borderId="0" xfId="2" applyFont="1" applyFill="1" applyBorder="1" applyAlignment="1" applyProtection="1">
      <alignment horizontal="left" vertical="center"/>
      <protection locked="0"/>
    </xf>
    <xf numFmtId="0" fontId="18" fillId="7" borderId="0" xfId="2" applyFont="1" applyFill="1" applyBorder="1" applyAlignment="1">
      <alignment horizontal="left" vertical="center"/>
    </xf>
    <xf numFmtId="0" fontId="20" fillId="7" borderId="5" xfId="2" applyFont="1" applyFill="1" applyBorder="1" applyAlignment="1">
      <alignment horizontal="center" vertical="center" wrapText="1"/>
    </xf>
    <xf numFmtId="0" fontId="20" fillId="7" borderId="6" xfId="2" applyFont="1" applyFill="1" applyBorder="1" applyAlignment="1">
      <alignment horizontal="center" vertical="center" wrapText="1"/>
    </xf>
    <xf numFmtId="0" fontId="18" fillId="8" borderId="8" xfId="2" applyFont="1" applyFill="1" applyBorder="1" applyAlignment="1" applyProtection="1">
      <alignment horizontal="center" vertical="center"/>
      <protection locked="0"/>
    </xf>
    <xf numFmtId="0" fontId="18" fillId="8" borderId="11" xfId="2" applyFont="1" applyFill="1" applyBorder="1" applyAlignment="1" applyProtection="1">
      <alignment horizontal="center" vertical="center"/>
      <protection locked="0"/>
    </xf>
    <xf numFmtId="0" fontId="18" fillId="8" borderId="15" xfId="2" applyFont="1" applyFill="1" applyBorder="1" applyAlignment="1" applyProtection="1">
      <alignment horizontal="center" vertical="center"/>
      <protection locked="0"/>
    </xf>
    <xf numFmtId="9" fontId="18" fillId="7" borderId="0" xfId="2" applyNumberFormat="1" applyFont="1" applyFill="1" applyBorder="1" applyAlignment="1">
      <alignment horizontal="center" vertical="center"/>
    </xf>
    <xf numFmtId="1" fontId="18" fillId="8" borderId="32" xfId="2" applyNumberFormat="1" applyFont="1" applyFill="1" applyBorder="1" applyAlignment="1">
      <alignment horizontal="center" vertical="center"/>
    </xf>
    <xf numFmtId="0" fontId="26" fillId="8" borderId="32" xfId="2" applyFont="1" applyFill="1" applyBorder="1" applyAlignment="1">
      <alignment horizontal="center" vertical="center"/>
    </xf>
    <xf numFmtId="9" fontId="18" fillId="7" borderId="0" xfId="3" applyFont="1" applyFill="1" applyBorder="1" applyAlignment="1">
      <alignment horizontal="center" vertical="center"/>
    </xf>
    <xf numFmtId="0" fontId="20" fillId="7" borderId="0" xfId="2" applyFont="1" applyFill="1" applyAlignment="1">
      <alignment horizontal="right" vertical="center"/>
    </xf>
    <xf numFmtId="0" fontId="21" fillId="7" borderId="0" xfId="2" applyFont="1" applyFill="1" applyBorder="1" applyAlignment="1">
      <alignment horizontal="center" vertical="center"/>
    </xf>
    <xf numFmtId="0" fontId="24" fillId="7" borderId="0" xfId="2" applyFont="1" applyFill="1" applyBorder="1" applyAlignment="1">
      <alignment horizontal="center" vertical="center"/>
    </xf>
    <xf numFmtId="0" fontId="18" fillId="7" borderId="0" xfId="2" applyFont="1" applyFill="1" applyAlignment="1">
      <alignment horizontal="center" vertical="center"/>
    </xf>
    <xf numFmtId="0" fontId="18" fillId="7" borderId="0" xfId="2" applyFont="1" applyFill="1" applyBorder="1" applyAlignment="1">
      <alignment horizontal="center" vertical="center" wrapText="1"/>
    </xf>
    <xf numFmtId="0" fontId="18" fillId="7" borderId="0" xfId="2" applyFont="1" applyFill="1" applyBorder="1" applyAlignment="1">
      <alignment horizontal="center" vertical="center"/>
    </xf>
    <xf numFmtId="43" fontId="42" fillId="0" borderId="0" xfId="1" applyNumberFormat="1" applyFont="1" applyAlignment="1">
      <alignment horizontal="left"/>
    </xf>
    <xf numFmtId="43" fontId="1" fillId="0" borderId="0" xfId="1" applyNumberFormat="1" applyFont="1" applyAlignment="1">
      <alignment horizontal="left" wrapText="1"/>
    </xf>
    <xf numFmtId="0" fontId="27" fillId="6" borderId="0" xfId="0" applyFont="1" applyFill="1" applyAlignment="1">
      <alignment horizontal="center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166" fontId="13" fillId="0" borderId="41" xfId="0" applyNumberFormat="1" applyFont="1" applyFill="1" applyBorder="1" applyAlignment="1" applyProtection="1">
      <alignment horizontal="center" vertical="center"/>
      <protection locked="0"/>
    </xf>
    <xf numFmtId="166" fontId="13" fillId="0" borderId="42" xfId="0" applyNumberFormat="1" applyFont="1" applyFill="1" applyBorder="1" applyAlignment="1" applyProtection="1">
      <alignment horizontal="center" vertical="center"/>
      <protection locked="0"/>
    </xf>
    <xf numFmtId="0" fontId="31" fillId="11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Comma" xfId="1" builtinId="3"/>
    <cellStyle name="Comma 2" xfId="4"/>
    <cellStyle name="Normal" xfId="0" builtinId="0"/>
    <cellStyle name="Normal 2" xfId="2"/>
    <cellStyle name="Percent" xfId="5" builtinId="5"/>
    <cellStyle name="Percent 2" xfId="3"/>
  </cellStyles>
  <dxfs count="2">
    <dxf>
      <font>
        <color theme="0"/>
      </font>
      <fill>
        <patternFill>
          <bgColor theme="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100853</xdr:rowOff>
    </xdr:from>
    <xdr:to>
      <xdr:col>0</xdr:col>
      <xdr:colOff>688142</xdr:colOff>
      <xdr:row>2</xdr:row>
      <xdr:rowOff>43516</xdr:rowOff>
    </xdr:to>
    <xdr:pic>
      <xdr:nvPicPr>
        <xdr:cNvPr id="2" name="Picture 1" descr="Advance Salary Loa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29" y="100853"/>
          <a:ext cx="632113" cy="390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828675</xdr:colOff>
      <xdr:row>4</xdr:row>
      <xdr:rowOff>66675</xdr:rowOff>
    </xdr:to>
    <xdr:pic>
      <xdr:nvPicPr>
        <xdr:cNvPr id="2" name="Picture 2" descr="BOP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5250"/>
          <a:ext cx="12382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view="pageBreakPreview" zoomScaleNormal="100" zoomScaleSheetLayoutView="100" workbookViewId="0">
      <selection activeCell="D6" sqref="D6:E6"/>
    </sheetView>
  </sheetViews>
  <sheetFormatPr defaultRowHeight="12.75" x14ac:dyDescent="0.2"/>
  <cols>
    <col min="1" max="1" width="11.5703125" style="87" customWidth="1"/>
    <col min="2" max="2" width="11.85546875" style="87" customWidth="1"/>
    <col min="3" max="3" width="15" style="87" customWidth="1"/>
    <col min="4" max="4" width="9.5703125" style="87" bestFit="1" customWidth="1"/>
    <col min="5" max="5" width="12.140625" style="87" customWidth="1"/>
    <col min="6" max="6" width="14.140625" style="87" customWidth="1"/>
    <col min="7" max="7" width="33.140625" style="87" bestFit="1" customWidth="1"/>
    <col min="8" max="8" width="11.28515625" style="87" customWidth="1"/>
    <col min="9" max="9" width="18.140625" style="87" customWidth="1"/>
    <col min="10" max="10" width="8.42578125" style="87" customWidth="1"/>
    <col min="11" max="16384" width="9.140625" style="87"/>
  </cols>
  <sheetData>
    <row r="1" spans="1:12" ht="18" customHeight="1" x14ac:dyDescent="0.3">
      <c r="A1" s="295" t="s">
        <v>1802</v>
      </c>
      <c r="B1" s="296"/>
      <c r="C1" s="296"/>
      <c r="D1" s="296"/>
      <c r="E1" s="296"/>
      <c r="F1" s="296"/>
      <c r="G1" s="296"/>
      <c r="H1" s="296"/>
      <c r="I1" s="296"/>
      <c r="J1" s="297"/>
    </row>
    <row r="2" spans="1:12" ht="18" customHeight="1" x14ac:dyDescent="0.3">
      <c r="A2" s="258"/>
      <c r="B2" s="259"/>
      <c r="C2" s="259"/>
      <c r="D2" s="259"/>
      <c r="E2" s="259"/>
      <c r="F2" s="259"/>
      <c r="G2" s="259"/>
      <c r="H2" s="259" t="s">
        <v>1794</v>
      </c>
      <c r="I2" s="263"/>
      <c r="J2" s="260"/>
    </row>
    <row r="3" spans="1:12" x14ac:dyDescent="0.2">
      <c r="A3" s="305"/>
      <c r="B3" s="306"/>
      <c r="C3" s="146"/>
      <c r="D3" s="146"/>
      <c r="E3" s="146"/>
      <c r="F3" s="146"/>
      <c r="G3" s="146"/>
      <c r="H3" s="147" t="s">
        <v>176</v>
      </c>
      <c r="I3" s="300" t="s">
        <v>1823</v>
      </c>
      <c r="J3" s="301"/>
    </row>
    <row r="4" spans="1:12" x14ac:dyDescent="0.2">
      <c r="A4" s="272"/>
      <c r="B4" s="270"/>
      <c r="C4" s="146"/>
      <c r="D4" s="146"/>
      <c r="E4" s="146"/>
      <c r="F4" s="146"/>
      <c r="G4" s="146"/>
      <c r="H4" s="147" t="s">
        <v>206</v>
      </c>
      <c r="I4" s="264"/>
      <c r="J4" s="148"/>
    </row>
    <row r="5" spans="1:12" ht="15" x14ac:dyDescent="0.2">
      <c r="A5" s="307" t="s">
        <v>60</v>
      </c>
      <c r="B5" s="308"/>
      <c r="C5" s="140"/>
      <c r="D5" s="140"/>
      <c r="E5" s="140"/>
      <c r="F5" s="140"/>
      <c r="G5" s="209" t="s">
        <v>64</v>
      </c>
      <c r="H5" s="146"/>
      <c r="I5" s="146"/>
      <c r="J5" s="149"/>
    </row>
    <row r="6" spans="1:12" ht="21" customHeight="1" x14ac:dyDescent="0.2">
      <c r="A6" s="284" t="s">
        <v>61</v>
      </c>
      <c r="B6" s="285"/>
      <c r="C6" s="135"/>
      <c r="D6" s="302" t="s">
        <v>1815</v>
      </c>
      <c r="E6" s="302"/>
      <c r="F6" s="146"/>
      <c r="G6" s="185" t="s">
        <v>190</v>
      </c>
      <c r="H6" s="282"/>
      <c r="I6" s="289"/>
      <c r="J6" s="150"/>
      <c r="L6" s="146"/>
    </row>
    <row r="7" spans="1:12" x14ac:dyDescent="0.2">
      <c r="A7" s="284" t="s">
        <v>62</v>
      </c>
      <c r="B7" s="285"/>
      <c r="C7" s="135"/>
      <c r="D7" s="303" t="s">
        <v>1816</v>
      </c>
      <c r="E7" s="304"/>
      <c r="F7" s="146"/>
      <c r="G7" s="185" t="s">
        <v>170</v>
      </c>
      <c r="H7" s="282" t="s">
        <v>79</v>
      </c>
      <c r="I7" s="289"/>
      <c r="J7" s="150"/>
      <c r="L7" s="146"/>
    </row>
    <row r="8" spans="1:12" ht="35.25" customHeight="1" x14ac:dyDescent="0.2">
      <c r="A8" s="268" t="s">
        <v>169</v>
      </c>
      <c r="B8" s="269"/>
      <c r="C8" s="135"/>
      <c r="D8" s="303" t="s">
        <v>1817</v>
      </c>
      <c r="E8" s="304"/>
      <c r="F8" s="146"/>
      <c r="G8" s="185" t="s">
        <v>181</v>
      </c>
      <c r="H8" s="288"/>
      <c r="I8" s="289"/>
      <c r="J8" s="150"/>
      <c r="K8" s="146"/>
      <c r="L8" s="146"/>
    </row>
    <row r="9" spans="1:12" ht="12.75" customHeight="1" x14ac:dyDescent="0.2">
      <c r="A9" s="284" t="s">
        <v>63</v>
      </c>
      <c r="B9" s="285"/>
      <c r="C9" s="135"/>
      <c r="D9" s="168">
        <v>0</v>
      </c>
      <c r="E9" s="136" t="s">
        <v>1814</v>
      </c>
      <c r="F9" s="146"/>
      <c r="G9" s="185" t="s">
        <v>187</v>
      </c>
      <c r="H9" s="288"/>
      <c r="I9" s="289"/>
      <c r="J9" s="180"/>
      <c r="K9" s="146"/>
      <c r="L9" s="146"/>
    </row>
    <row r="10" spans="1:12" ht="28.5" customHeight="1" x14ac:dyDescent="0.2">
      <c r="A10" s="184" t="s">
        <v>1795</v>
      </c>
      <c r="B10" s="185"/>
      <c r="C10" s="140"/>
      <c r="D10" s="266">
        <v>36892</v>
      </c>
      <c r="E10" s="141"/>
      <c r="F10" s="146"/>
      <c r="G10" s="185" t="s">
        <v>65</v>
      </c>
      <c r="H10" s="288"/>
      <c r="I10" s="289"/>
      <c r="J10" s="180"/>
      <c r="K10" s="146"/>
      <c r="L10" s="146"/>
    </row>
    <row r="11" spans="1:12" x14ac:dyDescent="0.2">
      <c r="A11" s="151"/>
      <c r="B11" s="146"/>
      <c r="C11" s="146"/>
      <c r="D11" s="267"/>
      <c r="E11" s="267"/>
      <c r="F11" s="146"/>
      <c r="G11" s="140" t="s">
        <v>182</v>
      </c>
      <c r="H11" s="138"/>
      <c r="I11" s="174" t="s">
        <v>1809</v>
      </c>
      <c r="J11" s="180"/>
      <c r="K11" s="146"/>
      <c r="L11" s="146"/>
    </row>
    <row r="12" spans="1:12" ht="18" customHeight="1" x14ac:dyDescent="0.2">
      <c r="A12" s="151"/>
      <c r="B12" s="146"/>
      <c r="C12" s="146"/>
      <c r="D12" s="267"/>
      <c r="E12" s="267"/>
      <c r="F12" s="146"/>
      <c r="G12" s="185" t="s">
        <v>66</v>
      </c>
      <c r="H12" s="138"/>
      <c r="I12" s="174" t="s">
        <v>1810</v>
      </c>
      <c r="J12" s="150"/>
      <c r="K12" s="146"/>
      <c r="L12" s="146"/>
    </row>
    <row r="13" spans="1:12" x14ac:dyDescent="0.2">
      <c r="A13" s="152" t="s">
        <v>184</v>
      </c>
      <c r="B13" s="146"/>
      <c r="C13" s="146"/>
      <c r="D13" s="267"/>
      <c r="E13" s="267"/>
      <c r="F13" s="146"/>
      <c r="G13" s="185"/>
      <c r="H13" s="141"/>
      <c r="I13" s="141"/>
      <c r="J13" s="150"/>
      <c r="K13" s="146"/>
      <c r="L13" s="146"/>
    </row>
    <row r="14" spans="1:12" x14ac:dyDescent="0.2">
      <c r="A14" s="284" t="s">
        <v>189</v>
      </c>
      <c r="B14" s="285"/>
      <c r="C14" s="135"/>
      <c r="D14" s="138" t="s">
        <v>1808</v>
      </c>
      <c r="E14" s="146"/>
      <c r="F14" s="146"/>
      <c r="G14" s="209" t="s">
        <v>67</v>
      </c>
      <c r="H14" s="141"/>
      <c r="I14" s="141"/>
      <c r="J14" s="148"/>
      <c r="K14" s="146"/>
      <c r="L14" s="146"/>
    </row>
    <row r="15" spans="1:12" x14ac:dyDescent="0.2">
      <c r="A15" s="284" t="s">
        <v>177</v>
      </c>
      <c r="B15" s="285"/>
      <c r="C15" s="135"/>
      <c r="D15" s="137">
        <v>100000</v>
      </c>
      <c r="E15" s="269" t="s">
        <v>180</v>
      </c>
      <c r="F15" s="146"/>
      <c r="G15" s="185" t="s">
        <v>76</v>
      </c>
      <c r="H15" s="136" t="s">
        <v>80</v>
      </c>
      <c r="I15" s="286"/>
      <c r="J15" s="287"/>
    </row>
    <row r="16" spans="1:12" ht="15" customHeight="1" x14ac:dyDescent="0.2">
      <c r="A16" s="284" t="s">
        <v>178</v>
      </c>
      <c r="B16" s="285"/>
      <c r="C16" s="135"/>
      <c r="D16" s="144">
        <v>0.28000000000000003</v>
      </c>
      <c r="E16" s="269" t="s">
        <v>179</v>
      </c>
      <c r="F16" s="146"/>
      <c r="G16" s="185" t="s">
        <v>77</v>
      </c>
      <c r="H16" s="290"/>
      <c r="I16" s="291"/>
      <c r="J16" s="149"/>
      <c r="K16" s="144"/>
    </row>
    <row r="17" spans="1:10" x14ac:dyDescent="0.2">
      <c r="A17" s="284" t="s">
        <v>70</v>
      </c>
      <c r="B17" s="285"/>
      <c r="C17" s="135"/>
      <c r="D17" s="137">
        <v>36</v>
      </c>
      <c r="E17" s="269" t="s">
        <v>73</v>
      </c>
      <c r="F17" s="146"/>
      <c r="G17" s="146" t="s">
        <v>171</v>
      </c>
      <c r="H17" s="293"/>
      <c r="I17" s="293"/>
      <c r="J17" s="148"/>
    </row>
    <row r="18" spans="1:10" x14ac:dyDescent="0.2">
      <c r="A18" s="284" t="s">
        <v>134</v>
      </c>
      <c r="B18" s="285"/>
      <c r="C18" s="135"/>
      <c r="D18" s="142">
        <f>PMT(D16/12,D17,-D15)</f>
        <v>4136.358767022999</v>
      </c>
      <c r="E18" s="269" t="s">
        <v>180</v>
      </c>
      <c r="F18" s="146"/>
      <c r="G18" s="140" t="s">
        <v>78</v>
      </c>
      <c r="H18" s="294"/>
      <c r="I18" s="294"/>
      <c r="J18" s="148"/>
    </row>
    <row r="19" spans="1:10" x14ac:dyDescent="0.2">
      <c r="A19" s="151"/>
      <c r="B19" s="146"/>
      <c r="C19" s="135"/>
      <c r="D19" s="136"/>
      <c r="E19" s="136"/>
      <c r="F19" s="146"/>
      <c r="G19" s="146"/>
      <c r="H19" s="292"/>
      <c r="I19" s="292"/>
      <c r="J19" s="148"/>
    </row>
    <row r="20" spans="1:10" x14ac:dyDescent="0.2">
      <c r="A20" s="151"/>
      <c r="B20" s="146"/>
      <c r="C20" s="146"/>
      <c r="D20" s="267"/>
      <c r="E20" s="267"/>
      <c r="F20" s="146"/>
      <c r="G20" s="146"/>
      <c r="H20" s="146"/>
      <c r="I20" s="146"/>
      <c r="J20" s="148"/>
    </row>
    <row r="21" spans="1:10" x14ac:dyDescent="0.2">
      <c r="A21" s="152" t="s">
        <v>173</v>
      </c>
      <c r="B21" s="146"/>
      <c r="C21" s="146"/>
      <c r="D21" s="267"/>
      <c r="E21" s="267"/>
      <c r="F21" s="146"/>
      <c r="G21" s="139" t="s">
        <v>188</v>
      </c>
      <c r="H21" s="146"/>
      <c r="I21" s="282"/>
      <c r="J21" s="283"/>
    </row>
    <row r="22" spans="1:10" x14ac:dyDescent="0.2">
      <c r="A22" s="153" t="s">
        <v>133</v>
      </c>
      <c r="B22" s="135"/>
      <c r="C22" s="135"/>
      <c r="D22" s="137">
        <v>20000</v>
      </c>
      <c r="E22" s="269" t="s">
        <v>180</v>
      </c>
      <c r="F22" s="146"/>
      <c r="G22" s="147" t="s">
        <v>62</v>
      </c>
      <c r="H22" s="282"/>
      <c r="I22" s="282"/>
      <c r="J22" s="283"/>
    </row>
    <row r="23" spans="1:10" x14ac:dyDescent="0.2">
      <c r="A23" s="153" t="s">
        <v>172</v>
      </c>
      <c r="B23" s="135"/>
      <c r="C23" s="135"/>
      <c r="D23" s="137">
        <v>20000</v>
      </c>
      <c r="E23" s="269" t="s">
        <v>180</v>
      </c>
      <c r="F23" s="146"/>
      <c r="G23" s="147" t="s">
        <v>209</v>
      </c>
      <c r="H23" s="271"/>
      <c r="I23" s="154"/>
      <c r="J23" s="148"/>
    </row>
    <row r="24" spans="1:10" x14ac:dyDescent="0.2">
      <c r="A24" s="153" t="s">
        <v>71</v>
      </c>
      <c r="B24" s="135"/>
      <c r="C24" s="135"/>
      <c r="D24" s="137">
        <v>0</v>
      </c>
      <c r="E24" s="269" t="s">
        <v>180</v>
      </c>
      <c r="F24" s="146"/>
      <c r="G24" s="146" t="s">
        <v>210</v>
      </c>
      <c r="H24" s="271"/>
      <c r="I24" s="155"/>
      <c r="J24" s="148"/>
    </row>
    <row r="25" spans="1:10" x14ac:dyDescent="0.2">
      <c r="A25" s="153" t="s">
        <v>174</v>
      </c>
      <c r="B25" s="135"/>
      <c r="C25" s="135"/>
      <c r="D25" s="142">
        <f>+D24+D23</f>
        <v>20000</v>
      </c>
      <c r="E25" s="269" t="s">
        <v>180</v>
      </c>
      <c r="F25" s="146"/>
      <c r="G25" s="146" t="s">
        <v>211</v>
      </c>
      <c r="H25" s="309"/>
      <c r="I25" s="309"/>
      <c r="J25" s="148"/>
    </row>
    <row r="26" spans="1:10" x14ac:dyDescent="0.2">
      <c r="A26" s="153" t="s">
        <v>1822</v>
      </c>
      <c r="B26" s="135"/>
      <c r="C26" s="135"/>
      <c r="D26" s="142">
        <f>D25*40%</f>
        <v>8000</v>
      </c>
      <c r="E26" s="269" t="s">
        <v>180</v>
      </c>
      <c r="F26" s="146"/>
      <c r="G26" s="146"/>
      <c r="H26" s="210"/>
      <c r="I26" s="146"/>
      <c r="J26" s="148"/>
    </row>
    <row r="27" spans="1:10" x14ac:dyDescent="0.2">
      <c r="A27" s="153" t="s">
        <v>1800</v>
      </c>
      <c r="B27" s="135"/>
      <c r="C27" s="135"/>
      <c r="D27" s="137">
        <f>' DBR CDC'!K46</f>
        <v>0</v>
      </c>
      <c r="E27" s="269" t="s">
        <v>180</v>
      </c>
      <c r="F27" s="146"/>
      <c r="G27" s="147" t="s">
        <v>234</v>
      </c>
      <c r="H27" s="282"/>
      <c r="I27" s="282"/>
      <c r="J27" s="283"/>
    </row>
    <row r="28" spans="1:10" x14ac:dyDescent="0.2">
      <c r="A28" s="153" t="s">
        <v>183</v>
      </c>
      <c r="B28" s="135"/>
      <c r="C28" s="135"/>
      <c r="D28" s="143">
        <f>+D18</f>
        <v>4136.358767022999</v>
      </c>
      <c r="E28" s="269" t="s">
        <v>180</v>
      </c>
      <c r="F28" s="146"/>
      <c r="G28" s="146" t="s">
        <v>235</v>
      </c>
      <c r="H28" s="273"/>
      <c r="I28" s="154"/>
      <c r="J28" s="148"/>
    </row>
    <row r="29" spans="1:10" x14ac:dyDescent="0.2">
      <c r="A29" s="153" t="s">
        <v>68</v>
      </c>
      <c r="B29" s="135"/>
      <c r="C29" s="135"/>
      <c r="D29" s="142">
        <f>D27+D28</f>
        <v>4136.358767022999</v>
      </c>
      <c r="E29" s="269" t="s">
        <v>180</v>
      </c>
      <c r="F29" s="146"/>
      <c r="G29" s="146" t="s">
        <v>236</v>
      </c>
      <c r="H29" s="273"/>
      <c r="I29" s="155"/>
      <c r="J29" s="148"/>
    </row>
    <row r="30" spans="1:10" ht="15" customHeight="1" x14ac:dyDescent="0.2">
      <c r="A30" s="153" t="s">
        <v>69</v>
      </c>
      <c r="B30" s="135"/>
      <c r="C30" s="135"/>
      <c r="D30" s="144">
        <f>+D29/D25</f>
        <v>0.20681793835114995</v>
      </c>
      <c r="E30" s="136"/>
      <c r="F30" s="146"/>
      <c r="G30" s="146" t="s">
        <v>237</v>
      </c>
      <c r="H30" s="286"/>
      <c r="I30" s="315"/>
      <c r="J30" s="148"/>
    </row>
    <row r="31" spans="1:10" x14ac:dyDescent="0.2">
      <c r="A31" s="153" t="s">
        <v>175</v>
      </c>
      <c r="B31" s="135"/>
      <c r="C31" s="135"/>
      <c r="D31" s="211" t="str">
        <f>'RFD App score card'!F96</f>
        <v>4</v>
      </c>
      <c r="E31" s="136"/>
      <c r="F31" s="146"/>
      <c r="G31" s="146" t="s">
        <v>211</v>
      </c>
      <c r="H31" s="146"/>
      <c r="I31" s="146"/>
      <c r="J31" s="148"/>
    </row>
    <row r="32" spans="1:10" ht="13.5" thickBot="1" x14ac:dyDescent="0.25">
      <c r="A32" s="156"/>
      <c r="B32" s="140"/>
      <c r="C32" s="140"/>
      <c r="D32" s="141"/>
      <c r="E32" s="141"/>
      <c r="F32" s="145"/>
      <c r="G32" s="145"/>
      <c r="H32" s="146"/>
      <c r="I32" s="145"/>
      <c r="J32" s="157"/>
    </row>
    <row r="33" spans="1:10" x14ac:dyDescent="0.2">
      <c r="A33" s="152" t="s">
        <v>81</v>
      </c>
      <c r="B33" s="146"/>
      <c r="C33" s="146"/>
      <c r="D33" s="146"/>
      <c r="E33" s="146"/>
      <c r="F33" s="186" t="s">
        <v>82</v>
      </c>
      <c r="G33" s="187"/>
      <c r="H33" s="187"/>
      <c r="I33" s="187"/>
      <c r="J33" s="188"/>
    </row>
    <row r="34" spans="1:10" x14ac:dyDescent="0.2">
      <c r="A34" s="158" t="s">
        <v>185</v>
      </c>
      <c r="B34" s="146"/>
      <c r="C34" s="146"/>
      <c r="D34" s="146"/>
      <c r="E34" s="146"/>
      <c r="F34" s="159">
        <v>1</v>
      </c>
      <c r="G34" s="146"/>
      <c r="H34" s="146"/>
      <c r="I34" s="146"/>
      <c r="J34" s="148"/>
    </row>
    <row r="35" spans="1:10" x14ac:dyDescent="0.2">
      <c r="A35" s="151" t="s">
        <v>191</v>
      </c>
      <c r="B35" s="146"/>
      <c r="C35" s="146"/>
      <c r="D35" s="146"/>
      <c r="E35" s="146"/>
      <c r="F35" s="159">
        <v>2</v>
      </c>
      <c r="G35" s="146" t="s">
        <v>43</v>
      </c>
      <c r="H35" s="146"/>
      <c r="I35" s="146"/>
      <c r="J35" s="148"/>
    </row>
    <row r="36" spans="1:10" ht="13.5" thickBot="1" x14ac:dyDescent="0.25">
      <c r="A36" s="151"/>
      <c r="B36" s="146"/>
      <c r="C36" s="146"/>
      <c r="D36" s="146"/>
      <c r="E36" s="146"/>
      <c r="F36" s="189">
        <v>3</v>
      </c>
      <c r="G36" s="171"/>
      <c r="H36" s="171"/>
      <c r="I36" s="171"/>
      <c r="J36" s="172"/>
    </row>
    <row r="37" spans="1:10" ht="15" x14ac:dyDescent="0.25">
      <c r="A37" s="152" t="s">
        <v>83</v>
      </c>
      <c r="B37" s="89"/>
      <c r="C37" s="89"/>
      <c r="D37" s="89"/>
      <c r="E37" s="89"/>
      <c r="F37" s="279"/>
      <c r="G37" s="154"/>
      <c r="H37" s="175"/>
      <c r="I37" s="154"/>
      <c r="J37" s="148"/>
    </row>
    <row r="38" spans="1:10" ht="15" customHeight="1" x14ac:dyDescent="0.25">
      <c r="A38" s="160"/>
      <c r="B38" s="89"/>
      <c r="C38" s="89"/>
      <c r="D38" s="161"/>
      <c r="E38" s="89"/>
      <c r="F38" s="89"/>
      <c r="G38" s="154"/>
      <c r="H38" s="175"/>
      <c r="I38" s="154"/>
      <c r="J38" s="148"/>
    </row>
    <row r="39" spans="1:10" ht="15" customHeight="1" x14ac:dyDescent="0.25">
      <c r="A39" s="160"/>
      <c r="B39" s="89"/>
      <c r="C39" s="89"/>
      <c r="D39" s="161"/>
      <c r="E39" s="89"/>
      <c r="F39" s="89"/>
      <c r="G39" s="154"/>
      <c r="H39" s="175"/>
      <c r="I39" s="154"/>
      <c r="J39" s="148"/>
    </row>
    <row r="40" spans="1:10" ht="15" customHeight="1" x14ac:dyDescent="0.25">
      <c r="A40" s="160"/>
      <c r="B40" s="89"/>
      <c r="C40" s="89"/>
      <c r="D40" s="161"/>
      <c r="E40" s="89"/>
      <c r="F40" s="89"/>
      <c r="G40" s="179"/>
      <c r="H40" s="89"/>
      <c r="I40" s="146"/>
      <c r="J40" s="148"/>
    </row>
    <row r="41" spans="1:10" ht="15" customHeight="1" x14ac:dyDescent="0.25">
      <c r="A41" s="162"/>
      <c r="B41" s="88"/>
      <c r="C41" s="89"/>
      <c r="D41" s="89"/>
      <c r="E41" s="89"/>
      <c r="F41" s="89"/>
      <c r="G41" s="146"/>
      <c r="H41" s="89"/>
      <c r="I41" s="89"/>
      <c r="J41" s="148"/>
    </row>
    <row r="42" spans="1:10" ht="15" customHeight="1" x14ac:dyDescent="0.2">
      <c r="A42" s="298" t="s">
        <v>1801</v>
      </c>
      <c r="B42" s="299"/>
      <c r="C42" s="139"/>
      <c r="D42" s="313" t="s">
        <v>186</v>
      </c>
      <c r="E42" s="313"/>
      <c r="F42" s="139"/>
      <c r="G42" s="281" t="s">
        <v>1819</v>
      </c>
      <c r="H42" s="139"/>
      <c r="I42" s="313" t="s">
        <v>1805</v>
      </c>
      <c r="J42" s="322"/>
    </row>
    <row r="43" spans="1:10" ht="8.1" customHeight="1" x14ac:dyDescent="0.25">
      <c r="A43" s="163"/>
      <c r="B43" s="89"/>
      <c r="C43" s="89"/>
      <c r="D43" s="89"/>
      <c r="E43" s="89"/>
      <c r="F43" s="89"/>
      <c r="G43" s="89"/>
      <c r="H43" s="89"/>
      <c r="I43" s="146"/>
      <c r="J43" s="148"/>
    </row>
    <row r="44" spans="1:10" ht="15" x14ac:dyDescent="0.25">
      <c r="A44" s="163" t="s">
        <v>84</v>
      </c>
      <c r="B44" s="89"/>
      <c r="C44" s="89"/>
      <c r="D44" s="89"/>
      <c r="E44" s="89"/>
      <c r="F44" s="89"/>
      <c r="G44" s="89"/>
      <c r="H44" s="89"/>
      <c r="I44" s="146"/>
      <c r="J44" s="148"/>
    </row>
    <row r="45" spans="1:10" ht="15" customHeight="1" x14ac:dyDescent="0.25">
      <c r="A45" s="160"/>
      <c r="B45" s="89"/>
      <c r="C45" s="89"/>
      <c r="D45" s="89"/>
      <c r="E45" s="89"/>
      <c r="F45" s="89"/>
      <c r="G45" s="89"/>
      <c r="H45" s="89"/>
      <c r="I45" s="146"/>
      <c r="J45" s="148"/>
    </row>
    <row r="46" spans="1:10" ht="15" customHeight="1" x14ac:dyDescent="0.25">
      <c r="A46" s="160"/>
      <c r="B46" s="89"/>
      <c r="C46" s="89"/>
      <c r="D46" s="89"/>
      <c r="E46" s="89"/>
      <c r="F46" s="89"/>
      <c r="G46" s="89"/>
      <c r="H46" s="89"/>
      <c r="I46" s="146"/>
      <c r="J46" s="148"/>
    </row>
    <row r="47" spans="1:10" ht="15" customHeight="1" x14ac:dyDescent="0.25">
      <c r="A47" s="160"/>
      <c r="B47" s="89"/>
      <c r="C47" s="89"/>
      <c r="D47" s="89"/>
      <c r="E47" s="89"/>
      <c r="F47" s="89"/>
      <c r="G47" s="89"/>
      <c r="H47" s="89"/>
      <c r="I47" s="146"/>
      <c r="J47" s="148"/>
    </row>
    <row r="48" spans="1:10" ht="15" customHeight="1" x14ac:dyDescent="0.25">
      <c r="A48" s="160"/>
      <c r="B48" s="89"/>
      <c r="C48" s="89"/>
      <c r="D48" s="89"/>
      <c r="E48" s="89"/>
      <c r="F48" s="89"/>
      <c r="G48" s="89"/>
      <c r="H48" s="89"/>
      <c r="I48" s="146"/>
      <c r="J48" s="148"/>
    </row>
    <row r="49" spans="1:10" s="134" customFormat="1" ht="12.75" customHeight="1" x14ac:dyDescent="0.2">
      <c r="A49" s="314" t="s">
        <v>1807</v>
      </c>
      <c r="B49" s="313"/>
      <c r="C49" s="139"/>
      <c r="D49" s="139"/>
      <c r="E49" s="313" t="s">
        <v>1806</v>
      </c>
      <c r="F49" s="313"/>
      <c r="G49" s="139"/>
      <c r="H49" s="313" t="s">
        <v>1818</v>
      </c>
      <c r="I49" s="313"/>
      <c r="J49" s="148"/>
    </row>
    <row r="50" spans="1:10" ht="15" customHeight="1" x14ac:dyDescent="0.2">
      <c r="A50" s="160"/>
      <c r="B50" s="146"/>
      <c r="C50" s="146"/>
      <c r="D50" s="146"/>
      <c r="E50" s="146"/>
      <c r="F50" s="146"/>
      <c r="G50" s="146"/>
      <c r="H50" s="146"/>
      <c r="I50" s="146"/>
      <c r="J50" s="148"/>
    </row>
    <row r="51" spans="1:10" ht="15" customHeight="1" x14ac:dyDescent="0.2">
      <c r="A51" s="160"/>
      <c r="B51" s="146"/>
      <c r="C51" s="146"/>
      <c r="D51" s="146"/>
      <c r="E51" s="146"/>
      <c r="F51" s="146"/>
      <c r="G51" s="146"/>
      <c r="H51" s="146"/>
      <c r="I51" s="146"/>
      <c r="J51" s="148"/>
    </row>
    <row r="52" spans="1:10" ht="15" customHeight="1" x14ac:dyDescent="0.2">
      <c r="A52" s="160"/>
      <c r="B52" s="146"/>
      <c r="C52" s="146"/>
      <c r="D52" s="146"/>
      <c r="E52" s="146"/>
      <c r="F52" s="146"/>
      <c r="G52" s="146"/>
      <c r="H52" s="146"/>
      <c r="I52" s="146"/>
      <c r="J52" s="148"/>
    </row>
    <row r="53" spans="1:10" ht="15" customHeight="1" x14ac:dyDescent="0.2">
      <c r="A53" s="160"/>
      <c r="B53" s="146"/>
      <c r="C53" s="146"/>
      <c r="D53" s="146"/>
      <c r="E53" s="146"/>
      <c r="F53" s="146"/>
      <c r="G53" s="146"/>
      <c r="H53" s="146"/>
      <c r="I53" s="146"/>
      <c r="J53" s="148"/>
    </row>
    <row r="54" spans="1:10" ht="12.75" customHeight="1" x14ac:dyDescent="0.2">
      <c r="A54" s="160"/>
      <c r="B54" s="277"/>
      <c r="C54" s="267"/>
      <c r="D54" s="267"/>
      <c r="E54" s="146"/>
      <c r="F54" s="146"/>
      <c r="G54" s="146"/>
      <c r="H54" s="146"/>
      <c r="I54" s="146"/>
      <c r="J54" s="148"/>
    </row>
    <row r="55" spans="1:10" ht="15" customHeight="1" x14ac:dyDescent="0.2">
      <c r="A55" s="160"/>
      <c r="B55" s="146"/>
      <c r="C55" s="146"/>
      <c r="D55" s="146"/>
      <c r="E55" s="146"/>
      <c r="F55" s="146"/>
      <c r="G55" s="146"/>
      <c r="H55" s="146"/>
      <c r="I55" s="146"/>
      <c r="J55" s="148"/>
    </row>
    <row r="56" spans="1:10" ht="12.75" customHeight="1" x14ac:dyDescent="0.2">
      <c r="A56" s="160"/>
      <c r="B56" s="147"/>
      <c r="C56" s="278"/>
      <c r="D56" s="146"/>
      <c r="E56" s="146"/>
      <c r="F56" s="146"/>
      <c r="G56" s="147"/>
      <c r="H56" s="146"/>
      <c r="I56" s="146"/>
      <c r="J56" s="148"/>
    </row>
    <row r="57" spans="1:10" ht="15" customHeight="1" x14ac:dyDescent="0.2">
      <c r="A57" s="160"/>
      <c r="B57" s="146"/>
      <c r="C57" s="147"/>
      <c r="D57" s="146"/>
      <c r="E57" s="146"/>
      <c r="F57" s="146"/>
      <c r="G57" s="146"/>
      <c r="H57" s="147"/>
      <c r="I57" s="146"/>
      <c r="J57" s="148"/>
    </row>
    <row r="58" spans="1:10" ht="15" customHeight="1" thickBot="1" x14ac:dyDescent="0.3">
      <c r="A58" s="170"/>
      <c r="B58" s="171"/>
      <c r="C58" s="320"/>
      <c r="D58" s="320"/>
      <c r="E58" s="171"/>
      <c r="F58" s="171"/>
      <c r="G58" s="280"/>
      <c r="H58" s="171"/>
      <c r="I58" s="171"/>
      <c r="J58" s="172"/>
    </row>
    <row r="59" spans="1:10" ht="21.75" customHeight="1" x14ac:dyDescent="0.3">
      <c r="A59" s="151"/>
      <c r="B59" s="318" t="s">
        <v>238</v>
      </c>
      <c r="C59" s="319"/>
      <c r="D59" s="319"/>
      <c r="E59" s="318"/>
      <c r="F59" s="318"/>
      <c r="G59" s="319"/>
      <c r="H59" s="240" t="s">
        <v>1820</v>
      </c>
      <c r="I59" s="146"/>
      <c r="J59" s="188"/>
    </row>
    <row r="60" spans="1:10" ht="15.75" x14ac:dyDescent="0.25">
      <c r="A60" s="151"/>
      <c r="B60" s="321"/>
      <c r="C60" s="321"/>
      <c r="D60" s="146"/>
      <c r="E60" s="146"/>
      <c r="F60" s="146"/>
      <c r="G60" s="201"/>
      <c r="H60" s="241" t="s">
        <v>207</v>
      </c>
      <c r="I60" s="146"/>
      <c r="J60" s="148"/>
    </row>
    <row r="61" spans="1:10" x14ac:dyDescent="0.2">
      <c r="A61" s="151"/>
      <c r="B61" s="274"/>
      <c r="C61" s="274"/>
      <c r="D61" s="146"/>
      <c r="E61" s="146"/>
      <c r="F61" s="146"/>
      <c r="G61" s="270"/>
      <c r="H61" s="270"/>
      <c r="I61" s="146"/>
      <c r="J61" s="148"/>
    </row>
    <row r="62" spans="1:10" x14ac:dyDescent="0.2">
      <c r="A62" s="151"/>
      <c r="B62" s="146"/>
      <c r="C62" s="146"/>
      <c r="D62" s="146"/>
      <c r="E62" s="146"/>
      <c r="F62" s="146"/>
      <c r="G62" s="146"/>
      <c r="H62" s="146"/>
      <c r="I62" s="146"/>
      <c r="J62" s="148"/>
    </row>
    <row r="63" spans="1:10" x14ac:dyDescent="0.2">
      <c r="A63" s="202" t="s">
        <v>208</v>
      </c>
      <c r="B63" s="146"/>
      <c r="C63" s="146"/>
      <c r="D63" s="146"/>
      <c r="E63" s="146"/>
      <c r="F63" s="146"/>
      <c r="G63" s="146"/>
      <c r="H63" s="146"/>
      <c r="I63" s="146"/>
      <c r="J63" s="148"/>
    </row>
    <row r="64" spans="1:10" ht="13.5" thickBot="1" x14ac:dyDescent="0.25">
      <c r="A64" s="190"/>
      <c r="B64" s="146"/>
      <c r="C64" s="146"/>
      <c r="D64" s="146"/>
      <c r="E64" s="146"/>
      <c r="F64" s="146"/>
      <c r="G64" s="146"/>
      <c r="H64" s="146"/>
      <c r="I64" s="146"/>
      <c r="J64" s="148"/>
    </row>
    <row r="65" spans="1:10" s="244" customFormat="1" ht="21.75" customHeight="1" thickBot="1" x14ac:dyDescent="0.3">
      <c r="A65" s="242"/>
      <c r="B65" s="316" t="s">
        <v>194</v>
      </c>
      <c r="C65" s="316"/>
      <c r="D65" s="316" t="s">
        <v>195</v>
      </c>
      <c r="E65" s="316"/>
      <c r="F65" s="316"/>
      <c r="G65" s="316" t="s">
        <v>196</v>
      </c>
      <c r="H65" s="317"/>
      <c r="I65" s="317"/>
      <c r="J65" s="243"/>
    </row>
    <row r="66" spans="1:10" s="244" customFormat="1" ht="15" customHeight="1" thickBot="1" x14ac:dyDescent="0.3">
      <c r="A66" s="242"/>
      <c r="B66" s="316"/>
      <c r="C66" s="316"/>
      <c r="D66" s="316"/>
      <c r="E66" s="316"/>
      <c r="F66" s="316"/>
      <c r="G66" s="316"/>
      <c r="H66" s="317"/>
      <c r="I66" s="317"/>
      <c r="J66" s="243"/>
    </row>
    <row r="67" spans="1:10" s="247" customFormat="1" ht="42" customHeight="1" thickBot="1" x14ac:dyDescent="0.3">
      <c r="A67" s="245"/>
      <c r="B67" s="310" t="s">
        <v>1821</v>
      </c>
      <c r="C67" s="310"/>
      <c r="D67" s="311" t="str">
        <f>D6</f>
        <v>ABC</v>
      </c>
      <c r="E67" s="311"/>
      <c r="F67" s="311"/>
      <c r="G67" s="248">
        <f>D15</f>
        <v>100000</v>
      </c>
      <c r="H67" s="312"/>
      <c r="I67" s="312"/>
      <c r="J67" s="246"/>
    </row>
    <row r="68" spans="1:10" ht="21" customHeight="1" x14ac:dyDescent="0.25">
      <c r="A68" s="200" t="s">
        <v>203</v>
      </c>
      <c r="B68" s="146"/>
      <c r="C68" s="181"/>
      <c r="D68" s="182"/>
      <c r="E68" s="182"/>
      <c r="F68" s="183"/>
      <c r="G68" s="183"/>
      <c r="H68" s="267"/>
      <c r="I68" s="267"/>
      <c r="J68" s="148"/>
    </row>
    <row r="69" spans="1:10" ht="21" customHeight="1" x14ac:dyDescent="0.25">
      <c r="A69" s="191" t="s">
        <v>204</v>
      </c>
      <c r="B69" s="146"/>
      <c r="C69" s="181"/>
      <c r="D69" s="182"/>
      <c r="E69" s="182"/>
      <c r="F69" s="183"/>
      <c r="G69" s="183"/>
      <c r="H69" s="267"/>
      <c r="I69" s="267"/>
      <c r="J69" s="148"/>
    </row>
    <row r="70" spans="1:10" x14ac:dyDescent="0.2">
      <c r="A70" s="192" t="s">
        <v>205</v>
      </c>
      <c r="B70" s="146"/>
      <c r="C70" s="146"/>
      <c r="D70" s="146"/>
      <c r="E70" s="146"/>
      <c r="F70" s="146"/>
      <c r="G70" s="146"/>
      <c r="H70" s="146"/>
      <c r="I70" s="146"/>
      <c r="J70" s="148"/>
    </row>
    <row r="71" spans="1:10" x14ac:dyDescent="0.2">
      <c r="A71" s="192"/>
      <c r="B71" s="146"/>
      <c r="C71" s="146"/>
      <c r="D71" s="146"/>
      <c r="E71" s="146"/>
      <c r="F71" s="146"/>
      <c r="G71" s="146"/>
      <c r="H71" s="146"/>
      <c r="I71" s="146"/>
      <c r="J71" s="148"/>
    </row>
    <row r="72" spans="1:10" x14ac:dyDescent="0.2">
      <c r="A72" s="192"/>
      <c r="B72" s="146"/>
      <c r="C72" s="146"/>
      <c r="D72" s="146"/>
      <c r="E72" s="146"/>
      <c r="F72" s="146"/>
      <c r="G72" s="146"/>
      <c r="H72" s="146"/>
      <c r="I72" s="146"/>
      <c r="J72" s="148"/>
    </row>
    <row r="73" spans="1:10" x14ac:dyDescent="0.2">
      <c r="A73" s="192"/>
      <c r="B73" s="146"/>
      <c r="C73" s="146"/>
      <c r="D73" s="146"/>
      <c r="E73" s="146"/>
      <c r="F73" s="146"/>
      <c r="G73" s="146"/>
      <c r="H73" s="146"/>
      <c r="I73" s="146"/>
      <c r="J73" s="148"/>
    </row>
    <row r="74" spans="1:10" ht="15" x14ac:dyDescent="0.25">
      <c r="A74" s="193" t="s">
        <v>197</v>
      </c>
      <c r="B74" s="194"/>
      <c r="C74" s="194"/>
      <c r="D74" s="146"/>
      <c r="E74" s="195" t="s">
        <v>198</v>
      </c>
      <c r="F74" s="194"/>
      <c r="G74" s="146"/>
      <c r="H74" s="195" t="s">
        <v>198</v>
      </c>
      <c r="I74" s="146"/>
      <c r="J74" s="148"/>
    </row>
    <row r="75" spans="1:10" s="199" customFormat="1" x14ac:dyDescent="0.2">
      <c r="A75" s="203" t="s">
        <v>199</v>
      </c>
      <c r="B75" s="204"/>
      <c r="C75" s="204"/>
      <c r="D75" s="147"/>
      <c r="E75" s="205" t="s">
        <v>1812</v>
      </c>
      <c r="F75" s="204"/>
      <c r="G75" s="147"/>
      <c r="H75" s="205" t="s">
        <v>1813</v>
      </c>
      <c r="I75" s="147"/>
      <c r="J75" s="198"/>
    </row>
    <row r="76" spans="1:10" x14ac:dyDescent="0.2">
      <c r="A76" s="206" t="s">
        <v>200</v>
      </c>
      <c r="B76" s="207"/>
      <c r="C76" s="207"/>
      <c r="D76" s="146"/>
      <c r="E76" s="208" t="s">
        <v>201</v>
      </c>
      <c r="F76" s="207"/>
      <c r="G76" s="146"/>
      <c r="H76" s="208" t="s">
        <v>201</v>
      </c>
      <c r="I76" s="146"/>
      <c r="J76" s="148"/>
    </row>
    <row r="77" spans="1:10" ht="15" x14ac:dyDescent="0.25">
      <c r="A77" s="203"/>
      <c r="B77" s="194"/>
      <c r="C77" s="194"/>
      <c r="D77" s="194"/>
      <c r="E77" s="194"/>
      <c r="F77" s="194"/>
      <c r="G77" s="194"/>
      <c r="H77" s="146"/>
      <c r="I77" s="146"/>
      <c r="J77" s="148"/>
    </row>
    <row r="78" spans="1:10" ht="12" customHeight="1" x14ac:dyDescent="0.2">
      <c r="A78" s="206"/>
      <c r="B78" s="146"/>
      <c r="C78" s="146"/>
      <c r="D78" s="146"/>
      <c r="E78" s="146"/>
      <c r="F78" s="146"/>
      <c r="G78" s="146"/>
      <c r="H78" s="146"/>
      <c r="I78" s="146"/>
      <c r="J78" s="148"/>
    </row>
    <row r="79" spans="1:10" x14ac:dyDescent="0.2">
      <c r="A79" s="206"/>
      <c r="B79" s="146"/>
      <c r="C79" s="146"/>
      <c r="D79" s="146"/>
      <c r="E79" s="146"/>
      <c r="F79" s="146"/>
      <c r="G79" s="146"/>
      <c r="H79" s="146"/>
      <c r="I79" s="146"/>
      <c r="J79" s="148"/>
    </row>
    <row r="80" spans="1:10" x14ac:dyDescent="0.2">
      <c r="A80" s="206"/>
      <c r="B80" s="146"/>
      <c r="C80" s="146"/>
      <c r="D80" s="146"/>
      <c r="E80" s="146"/>
      <c r="F80" s="146"/>
      <c r="G80" s="146"/>
      <c r="H80" s="146"/>
      <c r="I80" s="146"/>
      <c r="J80" s="148"/>
    </row>
    <row r="81" spans="1:10" ht="15.75" thickBot="1" x14ac:dyDescent="0.3">
      <c r="A81" s="196" t="s">
        <v>202</v>
      </c>
      <c r="B81" s="197"/>
      <c r="C81" s="197"/>
      <c r="D81" s="197"/>
      <c r="E81" s="197"/>
      <c r="F81" s="197"/>
      <c r="G81" s="197"/>
      <c r="H81" s="171"/>
      <c r="I81" s="171"/>
      <c r="J81" s="172"/>
    </row>
    <row r="82" spans="1:10" s="146" customFormat="1" x14ac:dyDescent="0.2">
      <c r="A82" s="261"/>
    </row>
  </sheetData>
  <sheetProtection selectLockedCells="1"/>
  <dataConsolidate/>
  <mergeCells count="46">
    <mergeCell ref="H30:I30"/>
    <mergeCell ref="B65:C66"/>
    <mergeCell ref="D65:F66"/>
    <mergeCell ref="G65:G66"/>
    <mergeCell ref="H65:I66"/>
    <mergeCell ref="B59:G59"/>
    <mergeCell ref="C58:D58"/>
    <mergeCell ref="B60:C60"/>
    <mergeCell ref="I42:J42"/>
    <mergeCell ref="D42:E42"/>
    <mergeCell ref="B67:C67"/>
    <mergeCell ref="D67:F67"/>
    <mergeCell ref="H67:I67"/>
    <mergeCell ref="H49:I49"/>
    <mergeCell ref="E49:F49"/>
    <mergeCell ref="A49:B49"/>
    <mergeCell ref="A1:J1"/>
    <mergeCell ref="H7:I7"/>
    <mergeCell ref="A42:B42"/>
    <mergeCell ref="H6:I6"/>
    <mergeCell ref="I3:J3"/>
    <mergeCell ref="D6:E6"/>
    <mergeCell ref="D7:E7"/>
    <mergeCell ref="D8:E8"/>
    <mergeCell ref="A3:B3"/>
    <mergeCell ref="A5:B5"/>
    <mergeCell ref="A6:B6"/>
    <mergeCell ref="A17:B17"/>
    <mergeCell ref="A16:B16"/>
    <mergeCell ref="A7:B7"/>
    <mergeCell ref="H25:I25"/>
    <mergeCell ref="H27:J27"/>
    <mergeCell ref="H8:I8"/>
    <mergeCell ref="H9:I9"/>
    <mergeCell ref="A9:B9"/>
    <mergeCell ref="A15:B15"/>
    <mergeCell ref="A14:B14"/>
    <mergeCell ref="H22:J22"/>
    <mergeCell ref="I21:J21"/>
    <mergeCell ref="A18:B18"/>
    <mergeCell ref="I15:J15"/>
    <mergeCell ref="H10:I10"/>
    <mergeCell ref="H16:I16"/>
    <mergeCell ref="H19:I19"/>
    <mergeCell ref="H17:I17"/>
    <mergeCell ref="H18:I18"/>
  </mergeCells>
  <dataValidations count="2">
    <dataValidation type="list" allowBlank="1" showInputMessage="1" showErrorMessage="1" sqref="D14">
      <formula1>"Fresh,Enhancement/Top-Up,CFQ to CDC for Adjustment porpose,Balance Transfer Facility"</formula1>
    </dataValidation>
    <dataValidation type="list" allowBlank="1" showInputMessage="1" showErrorMessage="1" sqref="H7">
      <formula1>"Permanent,Contractual"</formula1>
    </dataValidation>
  </dataValidations>
  <printOptions horizontalCentered="1" verticalCentered="1"/>
  <pageMargins left="0.47" right="0.45" top="0.56000000000000005" bottom="0.57999999999999996" header="0.3" footer="0.3"/>
  <pageSetup paperSize="9" scale="60" orientation="portrait" r:id="rId1"/>
  <headerFooter>
    <oddHeader>&amp;C&amp;"-,Bold"&amp;14CATEGORY 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SheetLayoutView="100" workbookViewId="0">
      <pane xSplit="8" ySplit="3" topLeftCell="I4" activePane="bottomRight" state="frozen"/>
      <selection activeCell="B5" sqref="B5:D5"/>
      <selection pane="topRight" activeCell="B5" sqref="B5:D5"/>
      <selection pane="bottomLeft" activeCell="B5" sqref="B5:D5"/>
      <selection pane="bottomRight" activeCell="K24" sqref="K24"/>
    </sheetView>
  </sheetViews>
  <sheetFormatPr defaultRowHeight="11.25" x14ac:dyDescent="0.2"/>
  <cols>
    <col min="1" max="1" width="2.5703125" style="2" bestFit="1" customWidth="1"/>
    <col min="2" max="2" width="2.5703125" style="2" customWidth="1"/>
    <col min="3" max="4" width="2.7109375" style="2" customWidth="1"/>
    <col min="5" max="5" width="12.42578125" style="2" customWidth="1"/>
    <col min="6" max="6" width="8.7109375" style="2" customWidth="1"/>
    <col min="7" max="7" width="9.5703125" style="2" customWidth="1"/>
    <col min="8" max="8" width="8.42578125" style="2" customWidth="1"/>
    <col min="9" max="9" width="10.7109375" style="2" customWidth="1"/>
    <col min="10" max="10" width="13.85546875" style="2" customWidth="1"/>
    <col min="11" max="11" width="23.140625" style="2" bestFit="1" customWidth="1"/>
    <col min="12" max="12" width="11.140625" style="2" bestFit="1" customWidth="1"/>
    <col min="13" max="13" width="10.85546875" style="2" bestFit="1" customWidth="1"/>
    <col min="14" max="14" width="9.85546875" style="2" bestFit="1" customWidth="1"/>
    <col min="15" max="256" width="9.140625" style="2"/>
    <col min="257" max="257" width="2.5703125" style="2" bestFit="1" customWidth="1"/>
    <col min="258" max="258" width="2.5703125" style="2" customWidth="1"/>
    <col min="259" max="260" width="2.7109375" style="2" customWidth="1"/>
    <col min="261" max="261" width="12.42578125" style="2" customWidth="1"/>
    <col min="262" max="262" width="8.7109375" style="2" customWidth="1"/>
    <col min="263" max="263" width="9.5703125" style="2" customWidth="1"/>
    <col min="264" max="264" width="8.42578125" style="2" customWidth="1"/>
    <col min="265" max="265" width="10.7109375" style="2" customWidth="1"/>
    <col min="266" max="266" width="13.85546875" style="2" customWidth="1"/>
    <col min="267" max="267" width="20.7109375" style="2" customWidth="1"/>
    <col min="268" max="268" width="9.140625" style="2"/>
    <col min="269" max="269" width="10.85546875" style="2" bestFit="1" customWidth="1"/>
    <col min="270" max="270" width="9.85546875" style="2" bestFit="1" customWidth="1"/>
    <col min="271" max="512" width="9.140625" style="2"/>
    <col min="513" max="513" width="2.5703125" style="2" bestFit="1" customWidth="1"/>
    <col min="514" max="514" width="2.5703125" style="2" customWidth="1"/>
    <col min="515" max="516" width="2.7109375" style="2" customWidth="1"/>
    <col min="517" max="517" width="12.42578125" style="2" customWidth="1"/>
    <col min="518" max="518" width="8.7109375" style="2" customWidth="1"/>
    <col min="519" max="519" width="9.5703125" style="2" customWidth="1"/>
    <col min="520" max="520" width="8.42578125" style="2" customWidth="1"/>
    <col min="521" max="521" width="10.7109375" style="2" customWidth="1"/>
    <col min="522" max="522" width="13.85546875" style="2" customWidth="1"/>
    <col min="523" max="523" width="20.7109375" style="2" customWidth="1"/>
    <col min="524" max="524" width="9.140625" style="2"/>
    <col min="525" max="525" width="10.85546875" style="2" bestFit="1" customWidth="1"/>
    <col min="526" max="526" width="9.85546875" style="2" bestFit="1" customWidth="1"/>
    <col min="527" max="768" width="9.140625" style="2"/>
    <col min="769" max="769" width="2.5703125" style="2" bestFit="1" customWidth="1"/>
    <col min="770" max="770" width="2.5703125" style="2" customWidth="1"/>
    <col min="771" max="772" width="2.7109375" style="2" customWidth="1"/>
    <col min="773" max="773" width="12.42578125" style="2" customWidth="1"/>
    <col min="774" max="774" width="8.7109375" style="2" customWidth="1"/>
    <col min="775" max="775" width="9.5703125" style="2" customWidth="1"/>
    <col min="776" max="776" width="8.42578125" style="2" customWidth="1"/>
    <col min="777" max="777" width="10.7109375" style="2" customWidth="1"/>
    <col min="778" max="778" width="13.85546875" style="2" customWidth="1"/>
    <col min="779" max="779" width="20.7109375" style="2" customWidth="1"/>
    <col min="780" max="780" width="9.140625" style="2"/>
    <col min="781" max="781" width="10.85546875" style="2" bestFit="1" customWidth="1"/>
    <col min="782" max="782" width="9.85546875" style="2" bestFit="1" customWidth="1"/>
    <col min="783" max="1024" width="9.140625" style="2"/>
    <col min="1025" max="1025" width="2.5703125" style="2" bestFit="1" customWidth="1"/>
    <col min="1026" max="1026" width="2.5703125" style="2" customWidth="1"/>
    <col min="1027" max="1028" width="2.7109375" style="2" customWidth="1"/>
    <col min="1029" max="1029" width="12.42578125" style="2" customWidth="1"/>
    <col min="1030" max="1030" width="8.7109375" style="2" customWidth="1"/>
    <col min="1031" max="1031" width="9.5703125" style="2" customWidth="1"/>
    <col min="1032" max="1032" width="8.42578125" style="2" customWidth="1"/>
    <col min="1033" max="1033" width="10.7109375" style="2" customWidth="1"/>
    <col min="1034" max="1034" width="13.85546875" style="2" customWidth="1"/>
    <col min="1035" max="1035" width="20.7109375" style="2" customWidth="1"/>
    <col min="1036" max="1036" width="9.140625" style="2"/>
    <col min="1037" max="1037" width="10.85546875" style="2" bestFit="1" customWidth="1"/>
    <col min="1038" max="1038" width="9.85546875" style="2" bestFit="1" customWidth="1"/>
    <col min="1039" max="1280" width="9.140625" style="2"/>
    <col min="1281" max="1281" width="2.5703125" style="2" bestFit="1" customWidth="1"/>
    <col min="1282" max="1282" width="2.5703125" style="2" customWidth="1"/>
    <col min="1283" max="1284" width="2.7109375" style="2" customWidth="1"/>
    <col min="1285" max="1285" width="12.42578125" style="2" customWidth="1"/>
    <col min="1286" max="1286" width="8.7109375" style="2" customWidth="1"/>
    <col min="1287" max="1287" width="9.5703125" style="2" customWidth="1"/>
    <col min="1288" max="1288" width="8.42578125" style="2" customWidth="1"/>
    <col min="1289" max="1289" width="10.7109375" style="2" customWidth="1"/>
    <col min="1290" max="1290" width="13.85546875" style="2" customWidth="1"/>
    <col min="1291" max="1291" width="20.7109375" style="2" customWidth="1"/>
    <col min="1292" max="1292" width="9.140625" style="2"/>
    <col min="1293" max="1293" width="10.85546875" style="2" bestFit="1" customWidth="1"/>
    <col min="1294" max="1294" width="9.85546875" style="2" bestFit="1" customWidth="1"/>
    <col min="1295" max="1536" width="9.140625" style="2"/>
    <col min="1537" max="1537" width="2.5703125" style="2" bestFit="1" customWidth="1"/>
    <col min="1538" max="1538" width="2.5703125" style="2" customWidth="1"/>
    <col min="1539" max="1540" width="2.7109375" style="2" customWidth="1"/>
    <col min="1541" max="1541" width="12.42578125" style="2" customWidth="1"/>
    <col min="1542" max="1542" width="8.7109375" style="2" customWidth="1"/>
    <col min="1543" max="1543" width="9.5703125" style="2" customWidth="1"/>
    <col min="1544" max="1544" width="8.42578125" style="2" customWidth="1"/>
    <col min="1545" max="1545" width="10.7109375" style="2" customWidth="1"/>
    <col min="1546" max="1546" width="13.85546875" style="2" customWidth="1"/>
    <col min="1547" max="1547" width="20.7109375" style="2" customWidth="1"/>
    <col min="1548" max="1548" width="9.140625" style="2"/>
    <col min="1549" max="1549" width="10.85546875" style="2" bestFit="1" customWidth="1"/>
    <col min="1550" max="1550" width="9.85546875" style="2" bestFit="1" customWidth="1"/>
    <col min="1551" max="1792" width="9.140625" style="2"/>
    <col min="1793" max="1793" width="2.5703125" style="2" bestFit="1" customWidth="1"/>
    <col min="1794" max="1794" width="2.5703125" style="2" customWidth="1"/>
    <col min="1795" max="1796" width="2.7109375" style="2" customWidth="1"/>
    <col min="1797" max="1797" width="12.42578125" style="2" customWidth="1"/>
    <col min="1798" max="1798" width="8.7109375" style="2" customWidth="1"/>
    <col min="1799" max="1799" width="9.5703125" style="2" customWidth="1"/>
    <col min="1800" max="1800" width="8.42578125" style="2" customWidth="1"/>
    <col min="1801" max="1801" width="10.7109375" style="2" customWidth="1"/>
    <col min="1802" max="1802" width="13.85546875" style="2" customWidth="1"/>
    <col min="1803" max="1803" width="20.7109375" style="2" customWidth="1"/>
    <col min="1804" max="1804" width="9.140625" style="2"/>
    <col min="1805" max="1805" width="10.85546875" style="2" bestFit="1" customWidth="1"/>
    <col min="1806" max="1806" width="9.85546875" style="2" bestFit="1" customWidth="1"/>
    <col min="1807" max="2048" width="9.140625" style="2"/>
    <col min="2049" max="2049" width="2.5703125" style="2" bestFit="1" customWidth="1"/>
    <col min="2050" max="2050" width="2.5703125" style="2" customWidth="1"/>
    <col min="2051" max="2052" width="2.7109375" style="2" customWidth="1"/>
    <col min="2053" max="2053" width="12.42578125" style="2" customWidth="1"/>
    <col min="2054" max="2054" width="8.7109375" style="2" customWidth="1"/>
    <col min="2055" max="2055" width="9.5703125" style="2" customWidth="1"/>
    <col min="2056" max="2056" width="8.42578125" style="2" customWidth="1"/>
    <col min="2057" max="2057" width="10.7109375" style="2" customWidth="1"/>
    <col min="2058" max="2058" width="13.85546875" style="2" customWidth="1"/>
    <col min="2059" max="2059" width="20.7109375" style="2" customWidth="1"/>
    <col min="2060" max="2060" width="9.140625" style="2"/>
    <col min="2061" max="2061" width="10.85546875" style="2" bestFit="1" customWidth="1"/>
    <col min="2062" max="2062" width="9.85546875" style="2" bestFit="1" customWidth="1"/>
    <col min="2063" max="2304" width="9.140625" style="2"/>
    <col min="2305" max="2305" width="2.5703125" style="2" bestFit="1" customWidth="1"/>
    <col min="2306" max="2306" width="2.5703125" style="2" customWidth="1"/>
    <col min="2307" max="2308" width="2.7109375" style="2" customWidth="1"/>
    <col min="2309" max="2309" width="12.42578125" style="2" customWidth="1"/>
    <col min="2310" max="2310" width="8.7109375" style="2" customWidth="1"/>
    <col min="2311" max="2311" width="9.5703125" style="2" customWidth="1"/>
    <col min="2312" max="2312" width="8.42578125" style="2" customWidth="1"/>
    <col min="2313" max="2313" width="10.7109375" style="2" customWidth="1"/>
    <col min="2314" max="2314" width="13.85546875" style="2" customWidth="1"/>
    <col min="2315" max="2315" width="20.7109375" style="2" customWidth="1"/>
    <col min="2316" max="2316" width="9.140625" style="2"/>
    <col min="2317" max="2317" width="10.85546875" style="2" bestFit="1" customWidth="1"/>
    <col min="2318" max="2318" width="9.85546875" style="2" bestFit="1" customWidth="1"/>
    <col min="2319" max="2560" width="9.140625" style="2"/>
    <col min="2561" max="2561" width="2.5703125" style="2" bestFit="1" customWidth="1"/>
    <col min="2562" max="2562" width="2.5703125" style="2" customWidth="1"/>
    <col min="2563" max="2564" width="2.7109375" style="2" customWidth="1"/>
    <col min="2565" max="2565" width="12.42578125" style="2" customWidth="1"/>
    <col min="2566" max="2566" width="8.7109375" style="2" customWidth="1"/>
    <col min="2567" max="2567" width="9.5703125" style="2" customWidth="1"/>
    <col min="2568" max="2568" width="8.42578125" style="2" customWidth="1"/>
    <col min="2569" max="2569" width="10.7109375" style="2" customWidth="1"/>
    <col min="2570" max="2570" width="13.85546875" style="2" customWidth="1"/>
    <col min="2571" max="2571" width="20.7109375" style="2" customWidth="1"/>
    <col min="2572" max="2572" width="9.140625" style="2"/>
    <col min="2573" max="2573" width="10.85546875" style="2" bestFit="1" customWidth="1"/>
    <col min="2574" max="2574" width="9.85546875" style="2" bestFit="1" customWidth="1"/>
    <col min="2575" max="2816" width="9.140625" style="2"/>
    <col min="2817" max="2817" width="2.5703125" style="2" bestFit="1" customWidth="1"/>
    <col min="2818" max="2818" width="2.5703125" style="2" customWidth="1"/>
    <col min="2819" max="2820" width="2.7109375" style="2" customWidth="1"/>
    <col min="2821" max="2821" width="12.42578125" style="2" customWidth="1"/>
    <col min="2822" max="2822" width="8.7109375" style="2" customWidth="1"/>
    <col min="2823" max="2823" width="9.5703125" style="2" customWidth="1"/>
    <col min="2824" max="2824" width="8.42578125" style="2" customWidth="1"/>
    <col min="2825" max="2825" width="10.7109375" style="2" customWidth="1"/>
    <col min="2826" max="2826" width="13.85546875" style="2" customWidth="1"/>
    <col min="2827" max="2827" width="20.7109375" style="2" customWidth="1"/>
    <col min="2828" max="2828" width="9.140625" style="2"/>
    <col min="2829" max="2829" width="10.85546875" style="2" bestFit="1" customWidth="1"/>
    <col min="2830" max="2830" width="9.85546875" style="2" bestFit="1" customWidth="1"/>
    <col min="2831" max="3072" width="9.140625" style="2"/>
    <col min="3073" max="3073" width="2.5703125" style="2" bestFit="1" customWidth="1"/>
    <col min="3074" max="3074" width="2.5703125" style="2" customWidth="1"/>
    <col min="3075" max="3076" width="2.7109375" style="2" customWidth="1"/>
    <col min="3077" max="3077" width="12.42578125" style="2" customWidth="1"/>
    <col min="3078" max="3078" width="8.7109375" style="2" customWidth="1"/>
    <col min="3079" max="3079" width="9.5703125" style="2" customWidth="1"/>
    <col min="3080" max="3080" width="8.42578125" style="2" customWidth="1"/>
    <col min="3081" max="3081" width="10.7109375" style="2" customWidth="1"/>
    <col min="3082" max="3082" width="13.85546875" style="2" customWidth="1"/>
    <col min="3083" max="3083" width="20.7109375" style="2" customWidth="1"/>
    <col min="3084" max="3084" width="9.140625" style="2"/>
    <col min="3085" max="3085" width="10.85546875" style="2" bestFit="1" customWidth="1"/>
    <col min="3086" max="3086" width="9.85546875" style="2" bestFit="1" customWidth="1"/>
    <col min="3087" max="3328" width="9.140625" style="2"/>
    <col min="3329" max="3329" width="2.5703125" style="2" bestFit="1" customWidth="1"/>
    <col min="3330" max="3330" width="2.5703125" style="2" customWidth="1"/>
    <col min="3331" max="3332" width="2.7109375" style="2" customWidth="1"/>
    <col min="3333" max="3333" width="12.42578125" style="2" customWidth="1"/>
    <col min="3334" max="3334" width="8.7109375" style="2" customWidth="1"/>
    <col min="3335" max="3335" width="9.5703125" style="2" customWidth="1"/>
    <col min="3336" max="3336" width="8.42578125" style="2" customWidth="1"/>
    <col min="3337" max="3337" width="10.7109375" style="2" customWidth="1"/>
    <col min="3338" max="3338" width="13.85546875" style="2" customWidth="1"/>
    <col min="3339" max="3339" width="20.7109375" style="2" customWidth="1"/>
    <col min="3340" max="3340" width="9.140625" style="2"/>
    <col min="3341" max="3341" width="10.85546875" style="2" bestFit="1" customWidth="1"/>
    <col min="3342" max="3342" width="9.85546875" style="2" bestFit="1" customWidth="1"/>
    <col min="3343" max="3584" width="9.140625" style="2"/>
    <col min="3585" max="3585" width="2.5703125" style="2" bestFit="1" customWidth="1"/>
    <col min="3586" max="3586" width="2.5703125" style="2" customWidth="1"/>
    <col min="3587" max="3588" width="2.7109375" style="2" customWidth="1"/>
    <col min="3589" max="3589" width="12.42578125" style="2" customWidth="1"/>
    <col min="3590" max="3590" width="8.7109375" style="2" customWidth="1"/>
    <col min="3591" max="3591" width="9.5703125" style="2" customWidth="1"/>
    <col min="3592" max="3592" width="8.42578125" style="2" customWidth="1"/>
    <col min="3593" max="3593" width="10.7109375" style="2" customWidth="1"/>
    <col min="3594" max="3594" width="13.85546875" style="2" customWidth="1"/>
    <col min="3595" max="3595" width="20.7109375" style="2" customWidth="1"/>
    <col min="3596" max="3596" width="9.140625" style="2"/>
    <col min="3597" max="3597" width="10.85546875" style="2" bestFit="1" customWidth="1"/>
    <col min="3598" max="3598" width="9.85546875" style="2" bestFit="1" customWidth="1"/>
    <col min="3599" max="3840" width="9.140625" style="2"/>
    <col min="3841" max="3841" width="2.5703125" style="2" bestFit="1" customWidth="1"/>
    <col min="3842" max="3842" width="2.5703125" style="2" customWidth="1"/>
    <col min="3843" max="3844" width="2.7109375" style="2" customWidth="1"/>
    <col min="3845" max="3845" width="12.42578125" style="2" customWidth="1"/>
    <col min="3846" max="3846" width="8.7109375" style="2" customWidth="1"/>
    <col min="3847" max="3847" width="9.5703125" style="2" customWidth="1"/>
    <col min="3848" max="3848" width="8.42578125" style="2" customWidth="1"/>
    <col min="3849" max="3849" width="10.7109375" style="2" customWidth="1"/>
    <col min="3850" max="3850" width="13.85546875" style="2" customWidth="1"/>
    <col min="3851" max="3851" width="20.7109375" style="2" customWidth="1"/>
    <col min="3852" max="3852" width="9.140625" style="2"/>
    <col min="3853" max="3853" width="10.85546875" style="2" bestFit="1" customWidth="1"/>
    <col min="3854" max="3854" width="9.85546875" style="2" bestFit="1" customWidth="1"/>
    <col min="3855" max="4096" width="9.140625" style="2"/>
    <col min="4097" max="4097" width="2.5703125" style="2" bestFit="1" customWidth="1"/>
    <col min="4098" max="4098" width="2.5703125" style="2" customWidth="1"/>
    <col min="4099" max="4100" width="2.7109375" style="2" customWidth="1"/>
    <col min="4101" max="4101" width="12.42578125" style="2" customWidth="1"/>
    <col min="4102" max="4102" width="8.7109375" style="2" customWidth="1"/>
    <col min="4103" max="4103" width="9.5703125" style="2" customWidth="1"/>
    <col min="4104" max="4104" width="8.42578125" style="2" customWidth="1"/>
    <col min="4105" max="4105" width="10.7109375" style="2" customWidth="1"/>
    <col min="4106" max="4106" width="13.85546875" style="2" customWidth="1"/>
    <col min="4107" max="4107" width="20.7109375" style="2" customWidth="1"/>
    <col min="4108" max="4108" width="9.140625" style="2"/>
    <col min="4109" max="4109" width="10.85546875" style="2" bestFit="1" customWidth="1"/>
    <col min="4110" max="4110" width="9.85546875" style="2" bestFit="1" customWidth="1"/>
    <col min="4111" max="4352" width="9.140625" style="2"/>
    <col min="4353" max="4353" width="2.5703125" style="2" bestFit="1" customWidth="1"/>
    <col min="4354" max="4354" width="2.5703125" style="2" customWidth="1"/>
    <col min="4355" max="4356" width="2.7109375" style="2" customWidth="1"/>
    <col min="4357" max="4357" width="12.42578125" style="2" customWidth="1"/>
    <col min="4358" max="4358" width="8.7109375" style="2" customWidth="1"/>
    <col min="4359" max="4359" width="9.5703125" style="2" customWidth="1"/>
    <col min="4360" max="4360" width="8.42578125" style="2" customWidth="1"/>
    <col min="4361" max="4361" width="10.7109375" style="2" customWidth="1"/>
    <col min="4362" max="4362" width="13.85546875" style="2" customWidth="1"/>
    <col min="4363" max="4363" width="20.7109375" style="2" customWidth="1"/>
    <col min="4364" max="4364" width="9.140625" style="2"/>
    <col min="4365" max="4365" width="10.85546875" style="2" bestFit="1" customWidth="1"/>
    <col min="4366" max="4366" width="9.85546875" style="2" bestFit="1" customWidth="1"/>
    <col min="4367" max="4608" width="9.140625" style="2"/>
    <col min="4609" max="4609" width="2.5703125" style="2" bestFit="1" customWidth="1"/>
    <col min="4610" max="4610" width="2.5703125" style="2" customWidth="1"/>
    <col min="4611" max="4612" width="2.7109375" style="2" customWidth="1"/>
    <col min="4613" max="4613" width="12.42578125" style="2" customWidth="1"/>
    <col min="4614" max="4614" width="8.7109375" style="2" customWidth="1"/>
    <col min="4615" max="4615" width="9.5703125" style="2" customWidth="1"/>
    <col min="4616" max="4616" width="8.42578125" style="2" customWidth="1"/>
    <col min="4617" max="4617" width="10.7109375" style="2" customWidth="1"/>
    <col min="4618" max="4618" width="13.85546875" style="2" customWidth="1"/>
    <col min="4619" max="4619" width="20.7109375" style="2" customWidth="1"/>
    <col min="4620" max="4620" width="9.140625" style="2"/>
    <col min="4621" max="4621" width="10.85546875" style="2" bestFit="1" customWidth="1"/>
    <col min="4622" max="4622" width="9.85546875" style="2" bestFit="1" customWidth="1"/>
    <col min="4623" max="4864" width="9.140625" style="2"/>
    <col min="4865" max="4865" width="2.5703125" style="2" bestFit="1" customWidth="1"/>
    <col min="4866" max="4866" width="2.5703125" style="2" customWidth="1"/>
    <col min="4867" max="4868" width="2.7109375" style="2" customWidth="1"/>
    <col min="4869" max="4869" width="12.42578125" style="2" customWidth="1"/>
    <col min="4870" max="4870" width="8.7109375" style="2" customWidth="1"/>
    <col min="4871" max="4871" width="9.5703125" style="2" customWidth="1"/>
    <col min="4872" max="4872" width="8.42578125" style="2" customWidth="1"/>
    <col min="4873" max="4873" width="10.7109375" style="2" customWidth="1"/>
    <col min="4874" max="4874" width="13.85546875" style="2" customWidth="1"/>
    <col min="4875" max="4875" width="20.7109375" style="2" customWidth="1"/>
    <col min="4876" max="4876" width="9.140625" style="2"/>
    <col min="4877" max="4877" width="10.85546875" style="2" bestFit="1" customWidth="1"/>
    <col min="4878" max="4878" width="9.85546875" style="2" bestFit="1" customWidth="1"/>
    <col min="4879" max="5120" width="9.140625" style="2"/>
    <col min="5121" max="5121" width="2.5703125" style="2" bestFit="1" customWidth="1"/>
    <col min="5122" max="5122" width="2.5703125" style="2" customWidth="1"/>
    <col min="5123" max="5124" width="2.7109375" style="2" customWidth="1"/>
    <col min="5125" max="5125" width="12.42578125" style="2" customWidth="1"/>
    <col min="5126" max="5126" width="8.7109375" style="2" customWidth="1"/>
    <col min="5127" max="5127" width="9.5703125" style="2" customWidth="1"/>
    <col min="5128" max="5128" width="8.42578125" style="2" customWidth="1"/>
    <col min="5129" max="5129" width="10.7109375" style="2" customWidth="1"/>
    <col min="5130" max="5130" width="13.85546875" style="2" customWidth="1"/>
    <col min="5131" max="5131" width="20.7109375" style="2" customWidth="1"/>
    <col min="5132" max="5132" width="9.140625" style="2"/>
    <col min="5133" max="5133" width="10.85546875" style="2" bestFit="1" customWidth="1"/>
    <col min="5134" max="5134" width="9.85546875" style="2" bestFit="1" customWidth="1"/>
    <col min="5135" max="5376" width="9.140625" style="2"/>
    <col min="5377" max="5377" width="2.5703125" style="2" bestFit="1" customWidth="1"/>
    <col min="5378" max="5378" width="2.5703125" style="2" customWidth="1"/>
    <col min="5379" max="5380" width="2.7109375" style="2" customWidth="1"/>
    <col min="5381" max="5381" width="12.42578125" style="2" customWidth="1"/>
    <col min="5382" max="5382" width="8.7109375" style="2" customWidth="1"/>
    <col min="5383" max="5383" width="9.5703125" style="2" customWidth="1"/>
    <col min="5384" max="5384" width="8.42578125" style="2" customWidth="1"/>
    <col min="5385" max="5385" width="10.7109375" style="2" customWidth="1"/>
    <col min="5386" max="5386" width="13.85546875" style="2" customWidth="1"/>
    <col min="5387" max="5387" width="20.7109375" style="2" customWidth="1"/>
    <col min="5388" max="5388" width="9.140625" style="2"/>
    <col min="5389" max="5389" width="10.85546875" style="2" bestFit="1" customWidth="1"/>
    <col min="5390" max="5390" width="9.85546875" style="2" bestFit="1" customWidth="1"/>
    <col min="5391" max="5632" width="9.140625" style="2"/>
    <col min="5633" max="5633" width="2.5703125" style="2" bestFit="1" customWidth="1"/>
    <col min="5634" max="5634" width="2.5703125" style="2" customWidth="1"/>
    <col min="5635" max="5636" width="2.7109375" style="2" customWidth="1"/>
    <col min="5637" max="5637" width="12.42578125" style="2" customWidth="1"/>
    <col min="5638" max="5638" width="8.7109375" style="2" customWidth="1"/>
    <col min="5639" max="5639" width="9.5703125" style="2" customWidth="1"/>
    <col min="5640" max="5640" width="8.42578125" style="2" customWidth="1"/>
    <col min="5641" max="5641" width="10.7109375" style="2" customWidth="1"/>
    <col min="5642" max="5642" width="13.85546875" style="2" customWidth="1"/>
    <col min="5643" max="5643" width="20.7109375" style="2" customWidth="1"/>
    <col min="5644" max="5644" width="9.140625" style="2"/>
    <col min="5645" max="5645" width="10.85546875" style="2" bestFit="1" customWidth="1"/>
    <col min="5646" max="5646" width="9.85546875" style="2" bestFit="1" customWidth="1"/>
    <col min="5647" max="5888" width="9.140625" style="2"/>
    <col min="5889" max="5889" width="2.5703125" style="2" bestFit="1" customWidth="1"/>
    <col min="5890" max="5890" width="2.5703125" style="2" customWidth="1"/>
    <col min="5891" max="5892" width="2.7109375" style="2" customWidth="1"/>
    <col min="5893" max="5893" width="12.42578125" style="2" customWidth="1"/>
    <col min="5894" max="5894" width="8.7109375" style="2" customWidth="1"/>
    <col min="5895" max="5895" width="9.5703125" style="2" customWidth="1"/>
    <col min="5896" max="5896" width="8.42578125" style="2" customWidth="1"/>
    <col min="5897" max="5897" width="10.7109375" style="2" customWidth="1"/>
    <col min="5898" max="5898" width="13.85546875" style="2" customWidth="1"/>
    <col min="5899" max="5899" width="20.7109375" style="2" customWidth="1"/>
    <col min="5900" max="5900" width="9.140625" style="2"/>
    <col min="5901" max="5901" width="10.85546875" style="2" bestFit="1" customWidth="1"/>
    <col min="5902" max="5902" width="9.85546875" style="2" bestFit="1" customWidth="1"/>
    <col min="5903" max="6144" width="9.140625" style="2"/>
    <col min="6145" max="6145" width="2.5703125" style="2" bestFit="1" customWidth="1"/>
    <col min="6146" max="6146" width="2.5703125" style="2" customWidth="1"/>
    <col min="6147" max="6148" width="2.7109375" style="2" customWidth="1"/>
    <col min="6149" max="6149" width="12.42578125" style="2" customWidth="1"/>
    <col min="6150" max="6150" width="8.7109375" style="2" customWidth="1"/>
    <col min="6151" max="6151" width="9.5703125" style="2" customWidth="1"/>
    <col min="6152" max="6152" width="8.42578125" style="2" customWidth="1"/>
    <col min="6153" max="6153" width="10.7109375" style="2" customWidth="1"/>
    <col min="6154" max="6154" width="13.85546875" style="2" customWidth="1"/>
    <col min="6155" max="6155" width="20.7109375" style="2" customWidth="1"/>
    <col min="6156" max="6156" width="9.140625" style="2"/>
    <col min="6157" max="6157" width="10.85546875" style="2" bestFit="1" customWidth="1"/>
    <col min="6158" max="6158" width="9.85546875" style="2" bestFit="1" customWidth="1"/>
    <col min="6159" max="6400" width="9.140625" style="2"/>
    <col min="6401" max="6401" width="2.5703125" style="2" bestFit="1" customWidth="1"/>
    <col min="6402" max="6402" width="2.5703125" style="2" customWidth="1"/>
    <col min="6403" max="6404" width="2.7109375" style="2" customWidth="1"/>
    <col min="6405" max="6405" width="12.42578125" style="2" customWidth="1"/>
    <col min="6406" max="6406" width="8.7109375" style="2" customWidth="1"/>
    <col min="6407" max="6407" width="9.5703125" style="2" customWidth="1"/>
    <col min="6408" max="6408" width="8.42578125" style="2" customWidth="1"/>
    <col min="6409" max="6409" width="10.7109375" style="2" customWidth="1"/>
    <col min="6410" max="6410" width="13.85546875" style="2" customWidth="1"/>
    <col min="6411" max="6411" width="20.7109375" style="2" customWidth="1"/>
    <col min="6412" max="6412" width="9.140625" style="2"/>
    <col min="6413" max="6413" width="10.85546875" style="2" bestFit="1" customWidth="1"/>
    <col min="6414" max="6414" width="9.85546875" style="2" bestFit="1" customWidth="1"/>
    <col min="6415" max="6656" width="9.140625" style="2"/>
    <col min="6657" max="6657" width="2.5703125" style="2" bestFit="1" customWidth="1"/>
    <col min="6658" max="6658" width="2.5703125" style="2" customWidth="1"/>
    <col min="6659" max="6660" width="2.7109375" style="2" customWidth="1"/>
    <col min="6661" max="6661" width="12.42578125" style="2" customWidth="1"/>
    <col min="6662" max="6662" width="8.7109375" style="2" customWidth="1"/>
    <col min="6663" max="6663" width="9.5703125" style="2" customWidth="1"/>
    <col min="6664" max="6664" width="8.42578125" style="2" customWidth="1"/>
    <col min="6665" max="6665" width="10.7109375" style="2" customWidth="1"/>
    <col min="6666" max="6666" width="13.85546875" style="2" customWidth="1"/>
    <col min="6667" max="6667" width="20.7109375" style="2" customWidth="1"/>
    <col min="6668" max="6668" width="9.140625" style="2"/>
    <col min="6669" max="6669" width="10.85546875" style="2" bestFit="1" customWidth="1"/>
    <col min="6670" max="6670" width="9.85546875" style="2" bestFit="1" customWidth="1"/>
    <col min="6671" max="6912" width="9.140625" style="2"/>
    <col min="6913" max="6913" width="2.5703125" style="2" bestFit="1" customWidth="1"/>
    <col min="6914" max="6914" width="2.5703125" style="2" customWidth="1"/>
    <col min="6915" max="6916" width="2.7109375" style="2" customWidth="1"/>
    <col min="6917" max="6917" width="12.42578125" style="2" customWidth="1"/>
    <col min="6918" max="6918" width="8.7109375" style="2" customWidth="1"/>
    <col min="6919" max="6919" width="9.5703125" style="2" customWidth="1"/>
    <col min="6920" max="6920" width="8.42578125" style="2" customWidth="1"/>
    <col min="6921" max="6921" width="10.7109375" style="2" customWidth="1"/>
    <col min="6922" max="6922" width="13.85546875" style="2" customWidth="1"/>
    <col min="6923" max="6923" width="20.7109375" style="2" customWidth="1"/>
    <col min="6924" max="6924" width="9.140625" style="2"/>
    <col min="6925" max="6925" width="10.85546875" style="2" bestFit="1" customWidth="1"/>
    <col min="6926" max="6926" width="9.85546875" style="2" bestFit="1" customWidth="1"/>
    <col min="6927" max="7168" width="9.140625" style="2"/>
    <col min="7169" max="7169" width="2.5703125" style="2" bestFit="1" customWidth="1"/>
    <col min="7170" max="7170" width="2.5703125" style="2" customWidth="1"/>
    <col min="7171" max="7172" width="2.7109375" style="2" customWidth="1"/>
    <col min="7173" max="7173" width="12.42578125" style="2" customWidth="1"/>
    <col min="7174" max="7174" width="8.7109375" style="2" customWidth="1"/>
    <col min="7175" max="7175" width="9.5703125" style="2" customWidth="1"/>
    <col min="7176" max="7176" width="8.42578125" style="2" customWidth="1"/>
    <col min="7177" max="7177" width="10.7109375" style="2" customWidth="1"/>
    <col min="7178" max="7178" width="13.85546875" style="2" customWidth="1"/>
    <col min="7179" max="7179" width="20.7109375" style="2" customWidth="1"/>
    <col min="7180" max="7180" width="9.140625" style="2"/>
    <col min="7181" max="7181" width="10.85546875" style="2" bestFit="1" customWidth="1"/>
    <col min="7182" max="7182" width="9.85546875" style="2" bestFit="1" customWidth="1"/>
    <col min="7183" max="7424" width="9.140625" style="2"/>
    <col min="7425" max="7425" width="2.5703125" style="2" bestFit="1" customWidth="1"/>
    <col min="7426" max="7426" width="2.5703125" style="2" customWidth="1"/>
    <col min="7427" max="7428" width="2.7109375" style="2" customWidth="1"/>
    <col min="7429" max="7429" width="12.42578125" style="2" customWidth="1"/>
    <col min="7430" max="7430" width="8.7109375" style="2" customWidth="1"/>
    <col min="7431" max="7431" width="9.5703125" style="2" customWidth="1"/>
    <col min="7432" max="7432" width="8.42578125" style="2" customWidth="1"/>
    <col min="7433" max="7433" width="10.7109375" style="2" customWidth="1"/>
    <col min="7434" max="7434" width="13.85546875" style="2" customWidth="1"/>
    <col min="7435" max="7435" width="20.7109375" style="2" customWidth="1"/>
    <col min="7436" max="7436" width="9.140625" style="2"/>
    <col min="7437" max="7437" width="10.85546875" style="2" bestFit="1" customWidth="1"/>
    <col min="7438" max="7438" width="9.85546875" style="2" bestFit="1" customWidth="1"/>
    <col min="7439" max="7680" width="9.140625" style="2"/>
    <col min="7681" max="7681" width="2.5703125" style="2" bestFit="1" customWidth="1"/>
    <col min="7682" max="7682" width="2.5703125" style="2" customWidth="1"/>
    <col min="7683" max="7684" width="2.7109375" style="2" customWidth="1"/>
    <col min="7685" max="7685" width="12.42578125" style="2" customWidth="1"/>
    <col min="7686" max="7686" width="8.7109375" style="2" customWidth="1"/>
    <col min="7687" max="7687" width="9.5703125" style="2" customWidth="1"/>
    <col min="7688" max="7688" width="8.42578125" style="2" customWidth="1"/>
    <col min="7689" max="7689" width="10.7109375" style="2" customWidth="1"/>
    <col min="7690" max="7690" width="13.85546875" style="2" customWidth="1"/>
    <col min="7691" max="7691" width="20.7109375" style="2" customWidth="1"/>
    <col min="7692" max="7692" width="9.140625" style="2"/>
    <col min="7693" max="7693" width="10.85546875" style="2" bestFit="1" customWidth="1"/>
    <col min="7694" max="7694" width="9.85546875" style="2" bestFit="1" customWidth="1"/>
    <col min="7695" max="7936" width="9.140625" style="2"/>
    <col min="7937" max="7937" width="2.5703125" style="2" bestFit="1" customWidth="1"/>
    <col min="7938" max="7938" width="2.5703125" style="2" customWidth="1"/>
    <col min="7939" max="7940" width="2.7109375" style="2" customWidth="1"/>
    <col min="7941" max="7941" width="12.42578125" style="2" customWidth="1"/>
    <col min="7942" max="7942" width="8.7109375" style="2" customWidth="1"/>
    <col min="7943" max="7943" width="9.5703125" style="2" customWidth="1"/>
    <col min="7944" max="7944" width="8.42578125" style="2" customWidth="1"/>
    <col min="7945" max="7945" width="10.7109375" style="2" customWidth="1"/>
    <col min="7946" max="7946" width="13.85546875" style="2" customWidth="1"/>
    <col min="7947" max="7947" width="20.7109375" style="2" customWidth="1"/>
    <col min="7948" max="7948" width="9.140625" style="2"/>
    <col min="7949" max="7949" width="10.85546875" style="2" bestFit="1" customWidth="1"/>
    <col min="7950" max="7950" width="9.85546875" style="2" bestFit="1" customWidth="1"/>
    <col min="7951" max="8192" width="9.140625" style="2"/>
    <col min="8193" max="8193" width="2.5703125" style="2" bestFit="1" customWidth="1"/>
    <col min="8194" max="8194" width="2.5703125" style="2" customWidth="1"/>
    <col min="8195" max="8196" width="2.7109375" style="2" customWidth="1"/>
    <col min="8197" max="8197" width="12.42578125" style="2" customWidth="1"/>
    <col min="8198" max="8198" width="8.7109375" style="2" customWidth="1"/>
    <col min="8199" max="8199" width="9.5703125" style="2" customWidth="1"/>
    <col min="8200" max="8200" width="8.42578125" style="2" customWidth="1"/>
    <col min="8201" max="8201" width="10.7109375" style="2" customWidth="1"/>
    <col min="8202" max="8202" width="13.85546875" style="2" customWidth="1"/>
    <col min="8203" max="8203" width="20.7109375" style="2" customWidth="1"/>
    <col min="8204" max="8204" width="9.140625" style="2"/>
    <col min="8205" max="8205" width="10.85546875" style="2" bestFit="1" customWidth="1"/>
    <col min="8206" max="8206" width="9.85546875" style="2" bestFit="1" customWidth="1"/>
    <col min="8207" max="8448" width="9.140625" style="2"/>
    <col min="8449" max="8449" width="2.5703125" style="2" bestFit="1" customWidth="1"/>
    <col min="8450" max="8450" width="2.5703125" style="2" customWidth="1"/>
    <col min="8451" max="8452" width="2.7109375" style="2" customWidth="1"/>
    <col min="8453" max="8453" width="12.42578125" style="2" customWidth="1"/>
    <col min="8454" max="8454" width="8.7109375" style="2" customWidth="1"/>
    <col min="8455" max="8455" width="9.5703125" style="2" customWidth="1"/>
    <col min="8456" max="8456" width="8.42578125" style="2" customWidth="1"/>
    <col min="8457" max="8457" width="10.7109375" style="2" customWidth="1"/>
    <col min="8458" max="8458" width="13.85546875" style="2" customWidth="1"/>
    <col min="8459" max="8459" width="20.7109375" style="2" customWidth="1"/>
    <col min="8460" max="8460" width="9.140625" style="2"/>
    <col min="8461" max="8461" width="10.85546875" style="2" bestFit="1" customWidth="1"/>
    <col min="8462" max="8462" width="9.85546875" style="2" bestFit="1" customWidth="1"/>
    <col min="8463" max="8704" width="9.140625" style="2"/>
    <col min="8705" max="8705" width="2.5703125" style="2" bestFit="1" customWidth="1"/>
    <col min="8706" max="8706" width="2.5703125" style="2" customWidth="1"/>
    <col min="8707" max="8708" width="2.7109375" style="2" customWidth="1"/>
    <col min="8709" max="8709" width="12.42578125" style="2" customWidth="1"/>
    <col min="8710" max="8710" width="8.7109375" style="2" customWidth="1"/>
    <col min="8711" max="8711" width="9.5703125" style="2" customWidth="1"/>
    <col min="8712" max="8712" width="8.42578125" style="2" customWidth="1"/>
    <col min="8713" max="8713" width="10.7109375" style="2" customWidth="1"/>
    <col min="8714" max="8714" width="13.85546875" style="2" customWidth="1"/>
    <col min="8715" max="8715" width="20.7109375" style="2" customWidth="1"/>
    <col min="8716" max="8716" width="9.140625" style="2"/>
    <col min="8717" max="8717" width="10.85546875" style="2" bestFit="1" customWidth="1"/>
    <col min="8718" max="8718" width="9.85546875" style="2" bestFit="1" customWidth="1"/>
    <col min="8719" max="8960" width="9.140625" style="2"/>
    <col min="8961" max="8961" width="2.5703125" style="2" bestFit="1" customWidth="1"/>
    <col min="8962" max="8962" width="2.5703125" style="2" customWidth="1"/>
    <col min="8963" max="8964" width="2.7109375" style="2" customWidth="1"/>
    <col min="8965" max="8965" width="12.42578125" style="2" customWidth="1"/>
    <col min="8966" max="8966" width="8.7109375" style="2" customWidth="1"/>
    <col min="8967" max="8967" width="9.5703125" style="2" customWidth="1"/>
    <col min="8968" max="8968" width="8.42578125" style="2" customWidth="1"/>
    <col min="8969" max="8969" width="10.7109375" style="2" customWidth="1"/>
    <col min="8970" max="8970" width="13.85546875" style="2" customWidth="1"/>
    <col min="8971" max="8971" width="20.7109375" style="2" customWidth="1"/>
    <col min="8972" max="8972" width="9.140625" style="2"/>
    <col min="8973" max="8973" width="10.85546875" style="2" bestFit="1" customWidth="1"/>
    <col min="8974" max="8974" width="9.85546875" style="2" bestFit="1" customWidth="1"/>
    <col min="8975" max="9216" width="9.140625" style="2"/>
    <col min="9217" max="9217" width="2.5703125" style="2" bestFit="1" customWidth="1"/>
    <col min="9218" max="9218" width="2.5703125" style="2" customWidth="1"/>
    <col min="9219" max="9220" width="2.7109375" style="2" customWidth="1"/>
    <col min="9221" max="9221" width="12.42578125" style="2" customWidth="1"/>
    <col min="9222" max="9222" width="8.7109375" style="2" customWidth="1"/>
    <col min="9223" max="9223" width="9.5703125" style="2" customWidth="1"/>
    <col min="9224" max="9224" width="8.42578125" style="2" customWidth="1"/>
    <col min="9225" max="9225" width="10.7109375" style="2" customWidth="1"/>
    <col min="9226" max="9226" width="13.85546875" style="2" customWidth="1"/>
    <col min="9227" max="9227" width="20.7109375" style="2" customWidth="1"/>
    <col min="9228" max="9228" width="9.140625" style="2"/>
    <col min="9229" max="9229" width="10.85546875" style="2" bestFit="1" customWidth="1"/>
    <col min="9230" max="9230" width="9.85546875" style="2" bestFit="1" customWidth="1"/>
    <col min="9231" max="9472" width="9.140625" style="2"/>
    <col min="9473" max="9473" width="2.5703125" style="2" bestFit="1" customWidth="1"/>
    <col min="9474" max="9474" width="2.5703125" style="2" customWidth="1"/>
    <col min="9475" max="9476" width="2.7109375" style="2" customWidth="1"/>
    <col min="9477" max="9477" width="12.42578125" style="2" customWidth="1"/>
    <col min="9478" max="9478" width="8.7109375" style="2" customWidth="1"/>
    <col min="9479" max="9479" width="9.5703125" style="2" customWidth="1"/>
    <col min="9480" max="9480" width="8.42578125" style="2" customWidth="1"/>
    <col min="9481" max="9481" width="10.7109375" style="2" customWidth="1"/>
    <col min="9482" max="9482" width="13.85546875" style="2" customWidth="1"/>
    <col min="9483" max="9483" width="20.7109375" style="2" customWidth="1"/>
    <col min="9484" max="9484" width="9.140625" style="2"/>
    <col min="9485" max="9485" width="10.85546875" style="2" bestFit="1" customWidth="1"/>
    <col min="9486" max="9486" width="9.85546875" style="2" bestFit="1" customWidth="1"/>
    <col min="9487" max="9728" width="9.140625" style="2"/>
    <col min="9729" max="9729" width="2.5703125" style="2" bestFit="1" customWidth="1"/>
    <col min="9730" max="9730" width="2.5703125" style="2" customWidth="1"/>
    <col min="9731" max="9732" width="2.7109375" style="2" customWidth="1"/>
    <col min="9733" max="9733" width="12.42578125" style="2" customWidth="1"/>
    <col min="9734" max="9734" width="8.7109375" style="2" customWidth="1"/>
    <col min="9735" max="9735" width="9.5703125" style="2" customWidth="1"/>
    <col min="9736" max="9736" width="8.42578125" style="2" customWidth="1"/>
    <col min="9737" max="9737" width="10.7109375" style="2" customWidth="1"/>
    <col min="9738" max="9738" width="13.85546875" style="2" customWidth="1"/>
    <col min="9739" max="9739" width="20.7109375" style="2" customWidth="1"/>
    <col min="9740" max="9740" width="9.140625" style="2"/>
    <col min="9741" max="9741" width="10.85546875" style="2" bestFit="1" customWidth="1"/>
    <col min="9742" max="9742" width="9.85546875" style="2" bestFit="1" customWidth="1"/>
    <col min="9743" max="9984" width="9.140625" style="2"/>
    <col min="9985" max="9985" width="2.5703125" style="2" bestFit="1" customWidth="1"/>
    <col min="9986" max="9986" width="2.5703125" style="2" customWidth="1"/>
    <col min="9987" max="9988" width="2.7109375" style="2" customWidth="1"/>
    <col min="9989" max="9989" width="12.42578125" style="2" customWidth="1"/>
    <col min="9990" max="9990" width="8.7109375" style="2" customWidth="1"/>
    <col min="9991" max="9991" width="9.5703125" style="2" customWidth="1"/>
    <col min="9992" max="9992" width="8.42578125" style="2" customWidth="1"/>
    <col min="9993" max="9993" width="10.7109375" style="2" customWidth="1"/>
    <col min="9994" max="9994" width="13.85546875" style="2" customWidth="1"/>
    <col min="9995" max="9995" width="20.7109375" style="2" customWidth="1"/>
    <col min="9996" max="9996" width="9.140625" style="2"/>
    <col min="9997" max="9997" width="10.85546875" style="2" bestFit="1" customWidth="1"/>
    <col min="9998" max="9998" width="9.85546875" style="2" bestFit="1" customWidth="1"/>
    <col min="9999" max="10240" width="9.140625" style="2"/>
    <col min="10241" max="10241" width="2.5703125" style="2" bestFit="1" customWidth="1"/>
    <col min="10242" max="10242" width="2.5703125" style="2" customWidth="1"/>
    <col min="10243" max="10244" width="2.7109375" style="2" customWidth="1"/>
    <col min="10245" max="10245" width="12.42578125" style="2" customWidth="1"/>
    <col min="10246" max="10246" width="8.7109375" style="2" customWidth="1"/>
    <col min="10247" max="10247" width="9.5703125" style="2" customWidth="1"/>
    <col min="10248" max="10248" width="8.42578125" style="2" customWidth="1"/>
    <col min="10249" max="10249" width="10.7109375" style="2" customWidth="1"/>
    <col min="10250" max="10250" width="13.85546875" style="2" customWidth="1"/>
    <col min="10251" max="10251" width="20.7109375" style="2" customWidth="1"/>
    <col min="10252" max="10252" width="9.140625" style="2"/>
    <col min="10253" max="10253" width="10.85546875" style="2" bestFit="1" customWidth="1"/>
    <col min="10254" max="10254" width="9.85546875" style="2" bestFit="1" customWidth="1"/>
    <col min="10255" max="10496" width="9.140625" style="2"/>
    <col min="10497" max="10497" width="2.5703125" style="2" bestFit="1" customWidth="1"/>
    <col min="10498" max="10498" width="2.5703125" style="2" customWidth="1"/>
    <col min="10499" max="10500" width="2.7109375" style="2" customWidth="1"/>
    <col min="10501" max="10501" width="12.42578125" style="2" customWidth="1"/>
    <col min="10502" max="10502" width="8.7109375" style="2" customWidth="1"/>
    <col min="10503" max="10503" width="9.5703125" style="2" customWidth="1"/>
    <col min="10504" max="10504" width="8.42578125" style="2" customWidth="1"/>
    <col min="10505" max="10505" width="10.7109375" style="2" customWidth="1"/>
    <col min="10506" max="10506" width="13.85546875" style="2" customWidth="1"/>
    <col min="10507" max="10507" width="20.7109375" style="2" customWidth="1"/>
    <col min="10508" max="10508" width="9.140625" style="2"/>
    <col min="10509" max="10509" width="10.85546875" style="2" bestFit="1" customWidth="1"/>
    <col min="10510" max="10510" width="9.85546875" style="2" bestFit="1" customWidth="1"/>
    <col min="10511" max="10752" width="9.140625" style="2"/>
    <col min="10753" max="10753" width="2.5703125" style="2" bestFit="1" customWidth="1"/>
    <col min="10754" max="10754" width="2.5703125" style="2" customWidth="1"/>
    <col min="10755" max="10756" width="2.7109375" style="2" customWidth="1"/>
    <col min="10757" max="10757" width="12.42578125" style="2" customWidth="1"/>
    <col min="10758" max="10758" width="8.7109375" style="2" customWidth="1"/>
    <col min="10759" max="10759" width="9.5703125" style="2" customWidth="1"/>
    <col min="10760" max="10760" width="8.42578125" style="2" customWidth="1"/>
    <col min="10761" max="10761" width="10.7109375" style="2" customWidth="1"/>
    <col min="10762" max="10762" width="13.85546875" style="2" customWidth="1"/>
    <col min="10763" max="10763" width="20.7109375" style="2" customWidth="1"/>
    <col min="10764" max="10764" width="9.140625" style="2"/>
    <col min="10765" max="10765" width="10.85546875" style="2" bestFit="1" customWidth="1"/>
    <col min="10766" max="10766" width="9.85546875" style="2" bestFit="1" customWidth="1"/>
    <col min="10767" max="11008" width="9.140625" style="2"/>
    <col min="11009" max="11009" width="2.5703125" style="2" bestFit="1" customWidth="1"/>
    <col min="11010" max="11010" width="2.5703125" style="2" customWidth="1"/>
    <col min="11011" max="11012" width="2.7109375" style="2" customWidth="1"/>
    <col min="11013" max="11013" width="12.42578125" style="2" customWidth="1"/>
    <col min="11014" max="11014" width="8.7109375" style="2" customWidth="1"/>
    <col min="11015" max="11015" width="9.5703125" style="2" customWidth="1"/>
    <col min="11016" max="11016" width="8.42578125" style="2" customWidth="1"/>
    <col min="11017" max="11017" width="10.7109375" style="2" customWidth="1"/>
    <col min="11018" max="11018" width="13.85546875" style="2" customWidth="1"/>
    <col min="11019" max="11019" width="20.7109375" style="2" customWidth="1"/>
    <col min="11020" max="11020" width="9.140625" style="2"/>
    <col min="11021" max="11021" width="10.85546875" style="2" bestFit="1" customWidth="1"/>
    <col min="11022" max="11022" width="9.85546875" style="2" bestFit="1" customWidth="1"/>
    <col min="11023" max="11264" width="9.140625" style="2"/>
    <col min="11265" max="11265" width="2.5703125" style="2" bestFit="1" customWidth="1"/>
    <col min="11266" max="11266" width="2.5703125" style="2" customWidth="1"/>
    <col min="11267" max="11268" width="2.7109375" style="2" customWidth="1"/>
    <col min="11269" max="11269" width="12.42578125" style="2" customWidth="1"/>
    <col min="11270" max="11270" width="8.7109375" style="2" customWidth="1"/>
    <col min="11271" max="11271" width="9.5703125" style="2" customWidth="1"/>
    <col min="11272" max="11272" width="8.42578125" style="2" customWidth="1"/>
    <col min="11273" max="11273" width="10.7109375" style="2" customWidth="1"/>
    <col min="11274" max="11274" width="13.85546875" style="2" customWidth="1"/>
    <col min="11275" max="11275" width="20.7109375" style="2" customWidth="1"/>
    <col min="11276" max="11276" width="9.140625" style="2"/>
    <col min="11277" max="11277" width="10.85546875" style="2" bestFit="1" customWidth="1"/>
    <col min="11278" max="11278" width="9.85546875" style="2" bestFit="1" customWidth="1"/>
    <col min="11279" max="11520" width="9.140625" style="2"/>
    <col min="11521" max="11521" width="2.5703125" style="2" bestFit="1" customWidth="1"/>
    <col min="11522" max="11522" width="2.5703125" style="2" customWidth="1"/>
    <col min="11523" max="11524" width="2.7109375" style="2" customWidth="1"/>
    <col min="11525" max="11525" width="12.42578125" style="2" customWidth="1"/>
    <col min="11526" max="11526" width="8.7109375" style="2" customWidth="1"/>
    <col min="11527" max="11527" width="9.5703125" style="2" customWidth="1"/>
    <col min="11528" max="11528" width="8.42578125" style="2" customWidth="1"/>
    <col min="11529" max="11529" width="10.7109375" style="2" customWidth="1"/>
    <col min="11530" max="11530" width="13.85546875" style="2" customWidth="1"/>
    <col min="11531" max="11531" width="20.7109375" style="2" customWidth="1"/>
    <col min="11532" max="11532" width="9.140625" style="2"/>
    <col min="11533" max="11533" width="10.85546875" style="2" bestFit="1" customWidth="1"/>
    <col min="11534" max="11534" width="9.85546875" style="2" bestFit="1" customWidth="1"/>
    <col min="11535" max="11776" width="9.140625" style="2"/>
    <col min="11777" max="11777" width="2.5703125" style="2" bestFit="1" customWidth="1"/>
    <col min="11778" max="11778" width="2.5703125" style="2" customWidth="1"/>
    <col min="11779" max="11780" width="2.7109375" style="2" customWidth="1"/>
    <col min="11781" max="11781" width="12.42578125" style="2" customWidth="1"/>
    <col min="11782" max="11782" width="8.7109375" style="2" customWidth="1"/>
    <col min="11783" max="11783" width="9.5703125" style="2" customWidth="1"/>
    <col min="11784" max="11784" width="8.42578125" style="2" customWidth="1"/>
    <col min="11785" max="11785" width="10.7109375" style="2" customWidth="1"/>
    <col min="11786" max="11786" width="13.85546875" style="2" customWidth="1"/>
    <col min="11787" max="11787" width="20.7109375" style="2" customWidth="1"/>
    <col min="11788" max="11788" width="9.140625" style="2"/>
    <col min="11789" max="11789" width="10.85546875" style="2" bestFit="1" customWidth="1"/>
    <col min="11790" max="11790" width="9.85546875" style="2" bestFit="1" customWidth="1"/>
    <col min="11791" max="12032" width="9.140625" style="2"/>
    <col min="12033" max="12033" width="2.5703125" style="2" bestFit="1" customWidth="1"/>
    <col min="12034" max="12034" width="2.5703125" style="2" customWidth="1"/>
    <col min="12035" max="12036" width="2.7109375" style="2" customWidth="1"/>
    <col min="12037" max="12037" width="12.42578125" style="2" customWidth="1"/>
    <col min="12038" max="12038" width="8.7109375" style="2" customWidth="1"/>
    <col min="12039" max="12039" width="9.5703125" style="2" customWidth="1"/>
    <col min="12040" max="12040" width="8.42578125" style="2" customWidth="1"/>
    <col min="12041" max="12041" width="10.7109375" style="2" customWidth="1"/>
    <col min="12042" max="12042" width="13.85546875" style="2" customWidth="1"/>
    <col min="12043" max="12043" width="20.7109375" style="2" customWidth="1"/>
    <col min="12044" max="12044" width="9.140625" style="2"/>
    <col min="12045" max="12045" width="10.85546875" style="2" bestFit="1" customWidth="1"/>
    <col min="12046" max="12046" width="9.85546875" style="2" bestFit="1" customWidth="1"/>
    <col min="12047" max="12288" width="9.140625" style="2"/>
    <col min="12289" max="12289" width="2.5703125" style="2" bestFit="1" customWidth="1"/>
    <col min="12290" max="12290" width="2.5703125" style="2" customWidth="1"/>
    <col min="12291" max="12292" width="2.7109375" style="2" customWidth="1"/>
    <col min="12293" max="12293" width="12.42578125" style="2" customWidth="1"/>
    <col min="12294" max="12294" width="8.7109375" style="2" customWidth="1"/>
    <col min="12295" max="12295" width="9.5703125" style="2" customWidth="1"/>
    <col min="12296" max="12296" width="8.42578125" style="2" customWidth="1"/>
    <col min="12297" max="12297" width="10.7109375" style="2" customWidth="1"/>
    <col min="12298" max="12298" width="13.85546875" style="2" customWidth="1"/>
    <col min="12299" max="12299" width="20.7109375" style="2" customWidth="1"/>
    <col min="12300" max="12300" width="9.140625" style="2"/>
    <col min="12301" max="12301" width="10.85546875" style="2" bestFit="1" customWidth="1"/>
    <col min="12302" max="12302" width="9.85546875" style="2" bestFit="1" customWidth="1"/>
    <col min="12303" max="12544" width="9.140625" style="2"/>
    <col min="12545" max="12545" width="2.5703125" style="2" bestFit="1" customWidth="1"/>
    <col min="12546" max="12546" width="2.5703125" style="2" customWidth="1"/>
    <col min="12547" max="12548" width="2.7109375" style="2" customWidth="1"/>
    <col min="12549" max="12549" width="12.42578125" style="2" customWidth="1"/>
    <col min="12550" max="12550" width="8.7109375" style="2" customWidth="1"/>
    <col min="12551" max="12551" width="9.5703125" style="2" customWidth="1"/>
    <col min="12552" max="12552" width="8.42578125" style="2" customWidth="1"/>
    <col min="12553" max="12553" width="10.7109375" style="2" customWidth="1"/>
    <col min="12554" max="12554" width="13.85546875" style="2" customWidth="1"/>
    <col min="12555" max="12555" width="20.7109375" style="2" customWidth="1"/>
    <col min="12556" max="12556" width="9.140625" style="2"/>
    <col min="12557" max="12557" width="10.85546875" style="2" bestFit="1" customWidth="1"/>
    <col min="12558" max="12558" width="9.85546875" style="2" bestFit="1" customWidth="1"/>
    <col min="12559" max="12800" width="9.140625" style="2"/>
    <col min="12801" max="12801" width="2.5703125" style="2" bestFit="1" customWidth="1"/>
    <col min="12802" max="12802" width="2.5703125" style="2" customWidth="1"/>
    <col min="12803" max="12804" width="2.7109375" style="2" customWidth="1"/>
    <col min="12805" max="12805" width="12.42578125" style="2" customWidth="1"/>
    <col min="12806" max="12806" width="8.7109375" style="2" customWidth="1"/>
    <col min="12807" max="12807" width="9.5703125" style="2" customWidth="1"/>
    <col min="12808" max="12808" width="8.42578125" style="2" customWidth="1"/>
    <col min="12809" max="12809" width="10.7109375" style="2" customWidth="1"/>
    <col min="12810" max="12810" width="13.85546875" style="2" customWidth="1"/>
    <col min="12811" max="12811" width="20.7109375" style="2" customWidth="1"/>
    <col min="12812" max="12812" width="9.140625" style="2"/>
    <col min="12813" max="12813" width="10.85546875" style="2" bestFit="1" customWidth="1"/>
    <col min="12814" max="12814" width="9.85546875" style="2" bestFit="1" customWidth="1"/>
    <col min="12815" max="13056" width="9.140625" style="2"/>
    <col min="13057" max="13057" width="2.5703125" style="2" bestFit="1" customWidth="1"/>
    <col min="13058" max="13058" width="2.5703125" style="2" customWidth="1"/>
    <col min="13059" max="13060" width="2.7109375" style="2" customWidth="1"/>
    <col min="13061" max="13061" width="12.42578125" style="2" customWidth="1"/>
    <col min="13062" max="13062" width="8.7109375" style="2" customWidth="1"/>
    <col min="13063" max="13063" width="9.5703125" style="2" customWidth="1"/>
    <col min="13064" max="13064" width="8.42578125" style="2" customWidth="1"/>
    <col min="13065" max="13065" width="10.7109375" style="2" customWidth="1"/>
    <col min="13066" max="13066" width="13.85546875" style="2" customWidth="1"/>
    <col min="13067" max="13067" width="20.7109375" style="2" customWidth="1"/>
    <col min="13068" max="13068" width="9.140625" style="2"/>
    <col min="13069" max="13069" width="10.85546875" style="2" bestFit="1" customWidth="1"/>
    <col min="13070" max="13070" width="9.85546875" style="2" bestFit="1" customWidth="1"/>
    <col min="13071" max="13312" width="9.140625" style="2"/>
    <col min="13313" max="13313" width="2.5703125" style="2" bestFit="1" customWidth="1"/>
    <col min="13314" max="13314" width="2.5703125" style="2" customWidth="1"/>
    <col min="13315" max="13316" width="2.7109375" style="2" customWidth="1"/>
    <col min="13317" max="13317" width="12.42578125" style="2" customWidth="1"/>
    <col min="13318" max="13318" width="8.7109375" style="2" customWidth="1"/>
    <col min="13319" max="13319" width="9.5703125" style="2" customWidth="1"/>
    <col min="13320" max="13320" width="8.42578125" style="2" customWidth="1"/>
    <col min="13321" max="13321" width="10.7109375" style="2" customWidth="1"/>
    <col min="13322" max="13322" width="13.85546875" style="2" customWidth="1"/>
    <col min="13323" max="13323" width="20.7109375" style="2" customWidth="1"/>
    <col min="13324" max="13324" width="9.140625" style="2"/>
    <col min="13325" max="13325" width="10.85546875" style="2" bestFit="1" customWidth="1"/>
    <col min="13326" max="13326" width="9.85546875" style="2" bestFit="1" customWidth="1"/>
    <col min="13327" max="13568" width="9.140625" style="2"/>
    <col min="13569" max="13569" width="2.5703125" style="2" bestFit="1" customWidth="1"/>
    <col min="13570" max="13570" width="2.5703125" style="2" customWidth="1"/>
    <col min="13571" max="13572" width="2.7109375" style="2" customWidth="1"/>
    <col min="13573" max="13573" width="12.42578125" style="2" customWidth="1"/>
    <col min="13574" max="13574" width="8.7109375" style="2" customWidth="1"/>
    <col min="13575" max="13575" width="9.5703125" style="2" customWidth="1"/>
    <col min="13576" max="13576" width="8.42578125" style="2" customWidth="1"/>
    <col min="13577" max="13577" width="10.7109375" style="2" customWidth="1"/>
    <col min="13578" max="13578" width="13.85546875" style="2" customWidth="1"/>
    <col min="13579" max="13579" width="20.7109375" style="2" customWidth="1"/>
    <col min="13580" max="13580" width="9.140625" style="2"/>
    <col min="13581" max="13581" width="10.85546875" style="2" bestFit="1" customWidth="1"/>
    <col min="13582" max="13582" width="9.85546875" style="2" bestFit="1" customWidth="1"/>
    <col min="13583" max="13824" width="9.140625" style="2"/>
    <col min="13825" max="13825" width="2.5703125" style="2" bestFit="1" customWidth="1"/>
    <col min="13826" max="13826" width="2.5703125" style="2" customWidth="1"/>
    <col min="13827" max="13828" width="2.7109375" style="2" customWidth="1"/>
    <col min="13829" max="13829" width="12.42578125" style="2" customWidth="1"/>
    <col min="13830" max="13830" width="8.7109375" style="2" customWidth="1"/>
    <col min="13831" max="13831" width="9.5703125" style="2" customWidth="1"/>
    <col min="13832" max="13832" width="8.42578125" style="2" customWidth="1"/>
    <col min="13833" max="13833" width="10.7109375" style="2" customWidth="1"/>
    <col min="13834" max="13834" width="13.85546875" style="2" customWidth="1"/>
    <col min="13835" max="13835" width="20.7109375" style="2" customWidth="1"/>
    <col min="13836" max="13836" width="9.140625" style="2"/>
    <col min="13837" max="13837" width="10.85546875" style="2" bestFit="1" customWidth="1"/>
    <col min="13838" max="13838" width="9.85546875" style="2" bestFit="1" customWidth="1"/>
    <col min="13839" max="14080" width="9.140625" style="2"/>
    <col min="14081" max="14081" width="2.5703125" style="2" bestFit="1" customWidth="1"/>
    <col min="14082" max="14082" width="2.5703125" style="2" customWidth="1"/>
    <col min="14083" max="14084" width="2.7109375" style="2" customWidth="1"/>
    <col min="14085" max="14085" width="12.42578125" style="2" customWidth="1"/>
    <col min="14086" max="14086" width="8.7109375" style="2" customWidth="1"/>
    <col min="14087" max="14087" width="9.5703125" style="2" customWidth="1"/>
    <col min="14088" max="14088" width="8.42578125" style="2" customWidth="1"/>
    <col min="14089" max="14089" width="10.7109375" style="2" customWidth="1"/>
    <col min="14090" max="14090" width="13.85546875" style="2" customWidth="1"/>
    <col min="14091" max="14091" width="20.7109375" style="2" customWidth="1"/>
    <col min="14092" max="14092" width="9.140625" style="2"/>
    <col min="14093" max="14093" width="10.85546875" style="2" bestFit="1" customWidth="1"/>
    <col min="14094" max="14094" width="9.85546875" style="2" bestFit="1" customWidth="1"/>
    <col min="14095" max="14336" width="9.140625" style="2"/>
    <col min="14337" max="14337" width="2.5703125" style="2" bestFit="1" customWidth="1"/>
    <col min="14338" max="14338" width="2.5703125" style="2" customWidth="1"/>
    <col min="14339" max="14340" width="2.7109375" style="2" customWidth="1"/>
    <col min="14341" max="14341" width="12.42578125" style="2" customWidth="1"/>
    <col min="14342" max="14342" width="8.7109375" style="2" customWidth="1"/>
    <col min="14343" max="14343" width="9.5703125" style="2" customWidth="1"/>
    <col min="14344" max="14344" width="8.42578125" style="2" customWidth="1"/>
    <col min="14345" max="14345" width="10.7109375" style="2" customWidth="1"/>
    <col min="14346" max="14346" width="13.85546875" style="2" customWidth="1"/>
    <col min="14347" max="14347" width="20.7109375" style="2" customWidth="1"/>
    <col min="14348" max="14348" width="9.140625" style="2"/>
    <col min="14349" max="14349" width="10.85546875" style="2" bestFit="1" customWidth="1"/>
    <col min="14350" max="14350" width="9.85546875" style="2" bestFit="1" customWidth="1"/>
    <col min="14351" max="14592" width="9.140625" style="2"/>
    <col min="14593" max="14593" width="2.5703125" style="2" bestFit="1" customWidth="1"/>
    <col min="14594" max="14594" width="2.5703125" style="2" customWidth="1"/>
    <col min="14595" max="14596" width="2.7109375" style="2" customWidth="1"/>
    <col min="14597" max="14597" width="12.42578125" style="2" customWidth="1"/>
    <col min="14598" max="14598" width="8.7109375" style="2" customWidth="1"/>
    <col min="14599" max="14599" width="9.5703125" style="2" customWidth="1"/>
    <col min="14600" max="14600" width="8.42578125" style="2" customWidth="1"/>
    <col min="14601" max="14601" width="10.7109375" style="2" customWidth="1"/>
    <col min="14602" max="14602" width="13.85546875" style="2" customWidth="1"/>
    <col min="14603" max="14603" width="20.7109375" style="2" customWidth="1"/>
    <col min="14604" max="14604" width="9.140625" style="2"/>
    <col min="14605" max="14605" width="10.85546875" style="2" bestFit="1" customWidth="1"/>
    <col min="14606" max="14606" width="9.85546875" style="2" bestFit="1" customWidth="1"/>
    <col min="14607" max="14848" width="9.140625" style="2"/>
    <col min="14849" max="14849" width="2.5703125" style="2" bestFit="1" customWidth="1"/>
    <col min="14850" max="14850" width="2.5703125" style="2" customWidth="1"/>
    <col min="14851" max="14852" width="2.7109375" style="2" customWidth="1"/>
    <col min="14853" max="14853" width="12.42578125" style="2" customWidth="1"/>
    <col min="14854" max="14854" width="8.7109375" style="2" customWidth="1"/>
    <col min="14855" max="14855" width="9.5703125" style="2" customWidth="1"/>
    <col min="14856" max="14856" width="8.42578125" style="2" customWidth="1"/>
    <col min="14857" max="14857" width="10.7109375" style="2" customWidth="1"/>
    <col min="14858" max="14858" width="13.85546875" style="2" customWidth="1"/>
    <col min="14859" max="14859" width="20.7109375" style="2" customWidth="1"/>
    <col min="14860" max="14860" width="9.140625" style="2"/>
    <col min="14861" max="14861" width="10.85546875" style="2" bestFit="1" customWidth="1"/>
    <col min="14862" max="14862" width="9.85546875" style="2" bestFit="1" customWidth="1"/>
    <col min="14863" max="15104" width="9.140625" style="2"/>
    <col min="15105" max="15105" width="2.5703125" style="2" bestFit="1" customWidth="1"/>
    <col min="15106" max="15106" width="2.5703125" style="2" customWidth="1"/>
    <col min="15107" max="15108" width="2.7109375" style="2" customWidth="1"/>
    <col min="15109" max="15109" width="12.42578125" style="2" customWidth="1"/>
    <col min="15110" max="15110" width="8.7109375" style="2" customWidth="1"/>
    <col min="15111" max="15111" width="9.5703125" style="2" customWidth="1"/>
    <col min="15112" max="15112" width="8.42578125" style="2" customWidth="1"/>
    <col min="15113" max="15113" width="10.7109375" style="2" customWidth="1"/>
    <col min="15114" max="15114" width="13.85546875" style="2" customWidth="1"/>
    <col min="15115" max="15115" width="20.7109375" style="2" customWidth="1"/>
    <col min="15116" max="15116" width="9.140625" style="2"/>
    <col min="15117" max="15117" width="10.85546875" style="2" bestFit="1" customWidth="1"/>
    <col min="15118" max="15118" width="9.85546875" style="2" bestFit="1" customWidth="1"/>
    <col min="15119" max="15360" width="9.140625" style="2"/>
    <col min="15361" max="15361" width="2.5703125" style="2" bestFit="1" customWidth="1"/>
    <col min="15362" max="15362" width="2.5703125" style="2" customWidth="1"/>
    <col min="15363" max="15364" width="2.7109375" style="2" customWidth="1"/>
    <col min="15365" max="15365" width="12.42578125" style="2" customWidth="1"/>
    <col min="15366" max="15366" width="8.7109375" style="2" customWidth="1"/>
    <col min="15367" max="15367" width="9.5703125" style="2" customWidth="1"/>
    <col min="15368" max="15368" width="8.42578125" style="2" customWidth="1"/>
    <col min="15369" max="15369" width="10.7109375" style="2" customWidth="1"/>
    <col min="15370" max="15370" width="13.85546875" style="2" customWidth="1"/>
    <col min="15371" max="15371" width="20.7109375" style="2" customWidth="1"/>
    <col min="15372" max="15372" width="9.140625" style="2"/>
    <col min="15373" max="15373" width="10.85546875" style="2" bestFit="1" customWidth="1"/>
    <col min="15374" max="15374" width="9.85546875" style="2" bestFit="1" customWidth="1"/>
    <col min="15375" max="15616" width="9.140625" style="2"/>
    <col min="15617" max="15617" width="2.5703125" style="2" bestFit="1" customWidth="1"/>
    <col min="15618" max="15618" width="2.5703125" style="2" customWidth="1"/>
    <col min="15619" max="15620" width="2.7109375" style="2" customWidth="1"/>
    <col min="15621" max="15621" width="12.42578125" style="2" customWidth="1"/>
    <col min="15622" max="15622" width="8.7109375" style="2" customWidth="1"/>
    <col min="15623" max="15623" width="9.5703125" style="2" customWidth="1"/>
    <col min="15624" max="15624" width="8.42578125" style="2" customWidth="1"/>
    <col min="15625" max="15625" width="10.7109375" style="2" customWidth="1"/>
    <col min="15626" max="15626" width="13.85546875" style="2" customWidth="1"/>
    <col min="15627" max="15627" width="20.7109375" style="2" customWidth="1"/>
    <col min="15628" max="15628" width="9.140625" style="2"/>
    <col min="15629" max="15629" width="10.85546875" style="2" bestFit="1" customWidth="1"/>
    <col min="15630" max="15630" width="9.85546875" style="2" bestFit="1" customWidth="1"/>
    <col min="15631" max="15872" width="9.140625" style="2"/>
    <col min="15873" max="15873" width="2.5703125" style="2" bestFit="1" customWidth="1"/>
    <col min="15874" max="15874" width="2.5703125" style="2" customWidth="1"/>
    <col min="15875" max="15876" width="2.7109375" style="2" customWidth="1"/>
    <col min="15877" max="15877" width="12.42578125" style="2" customWidth="1"/>
    <col min="15878" max="15878" width="8.7109375" style="2" customWidth="1"/>
    <col min="15879" max="15879" width="9.5703125" style="2" customWidth="1"/>
    <col min="15880" max="15880" width="8.42578125" style="2" customWidth="1"/>
    <col min="15881" max="15881" width="10.7109375" style="2" customWidth="1"/>
    <col min="15882" max="15882" width="13.85546875" style="2" customWidth="1"/>
    <col min="15883" max="15883" width="20.7109375" style="2" customWidth="1"/>
    <col min="15884" max="15884" width="9.140625" style="2"/>
    <col min="15885" max="15885" width="10.85546875" style="2" bestFit="1" customWidth="1"/>
    <col min="15886" max="15886" width="9.85546875" style="2" bestFit="1" customWidth="1"/>
    <col min="15887" max="16128" width="9.140625" style="2"/>
    <col min="16129" max="16129" width="2.5703125" style="2" bestFit="1" customWidth="1"/>
    <col min="16130" max="16130" width="2.5703125" style="2" customWidth="1"/>
    <col min="16131" max="16132" width="2.7109375" style="2" customWidth="1"/>
    <col min="16133" max="16133" width="12.42578125" style="2" customWidth="1"/>
    <col min="16134" max="16134" width="8.7109375" style="2" customWidth="1"/>
    <col min="16135" max="16135" width="9.5703125" style="2" customWidth="1"/>
    <col min="16136" max="16136" width="8.42578125" style="2" customWidth="1"/>
    <col min="16137" max="16137" width="10.7109375" style="2" customWidth="1"/>
    <col min="16138" max="16138" width="13.85546875" style="2" customWidth="1"/>
    <col min="16139" max="16139" width="20.7109375" style="2" customWidth="1"/>
    <col min="16140" max="16140" width="9.140625" style="2"/>
    <col min="16141" max="16141" width="10.85546875" style="2" bestFit="1" customWidth="1"/>
    <col min="16142" max="16142" width="9.85546875" style="2" bestFit="1" customWidth="1"/>
    <col min="16143" max="16384" width="9.140625" style="2"/>
  </cols>
  <sheetData>
    <row r="1" spans="1:12" ht="18" customHeight="1" x14ac:dyDescent="0.3">
      <c r="A1" s="326" t="s">
        <v>0</v>
      </c>
      <c r="B1" s="327"/>
      <c r="C1" s="327"/>
      <c r="D1" s="327"/>
      <c r="E1" s="327"/>
      <c r="F1" s="327"/>
      <c r="G1" s="327"/>
      <c r="H1" s="328"/>
      <c r="I1" s="1"/>
      <c r="J1" s="1"/>
      <c r="K1" s="164" t="s">
        <v>1804</v>
      </c>
    </row>
    <row r="2" spans="1:12" ht="15.75" customHeight="1" x14ac:dyDescent="0.2">
      <c r="A2" s="323" t="s">
        <v>192</v>
      </c>
      <c r="B2" s="324"/>
      <c r="C2" s="324"/>
      <c r="D2" s="324"/>
      <c r="E2" s="325"/>
      <c r="F2" s="1"/>
      <c r="G2" s="1"/>
      <c r="H2" s="1"/>
      <c r="I2" s="1"/>
      <c r="K2" s="1"/>
    </row>
    <row r="3" spans="1:12" ht="12.6" customHeight="1" x14ac:dyDescent="0.25">
      <c r="A3" s="329" t="s">
        <v>1</v>
      </c>
      <c r="B3" s="3"/>
      <c r="C3" s="331" t="s">
        <v>2</v>
      </c>
      <c r="D3" s="332"/>
      <c r="E3" s="332"/>
      <c r="F3" s="333"/>
      <c r="G3" s="333"/>
      <c r="H3" s="333"/>
      <c r="I3" s="4"/>
      <c r="J3" s="5"/>
      <c r="K3" s="165" t="str">
        <f>'Credit Approval'!D6</f>
        <v>ABC</v>
      </c>
    </row>
    <row r="4" spans="1:12" ht="12.6" customHeight="1" x14ac:dyDescent="0.25">
      <c r="A4" s="330"/>
      <c r="B4" s="3"/>
      <c r="C4" s="331" t="s">
        <v>74</v>
      </c>
      <c r="D4" s="332"/>
      <c r="E4" s="332"/>
      <c r="F4" s="332"/>
      <c r="G4" s="332"/>
      <c r="H4" s="332"/>
      <c r="I4" s="6"/>
      <c r="J4" s="7"/>
      <c r="K4" s="169" t="str">
        <f>'Credit Approval'!D7</f>
        <v>11111-2222222-3</v>
      </c>
    </row>
    <row r="5" spans="1:12" ht="12.6" customHeight="1" x14ac:dyDescent="0.25">
      <c r="A5" s="330"/>
      <c r="B5" s="3"/>
      <c r="C5" s="334" t="s">
        <v>75</v>
      </c>
      <c r="D5" s="335"/>
      <c r="E5" s="335"/>
      <c r="F5" s="335"/>
      <c r="G5" s="335"/>
      <c r="H5" s="335"/>
      <c r="I5" s="6"/>
      <c r="J5" s="7"/>
      <c r="K5" s="166" t="str">
        <f>'Credit Approval'!I3</f>
        <v>MNO</v>
      </c>
    </row>
    <row r="6" spans="1:12" ht="12.6" customHeight="1" x14ac:dyDescent="0.25">
      <c r="A6" s="330"/>
      <c r="B6" s="3"/>
      <c r="C6" s="334" t="s">
        <v>85</v>
      </c>
      <c r="D6" s="335"/>
      <c r="E6" s="335"/>
      <c r="F6" s="335"/>
      <c r="G6" s="335"/>
      <c r="H6" s="335"/>
      <c r="I6" s="6"/>
      <c r="J6" s="7"/>
      <c r="K6" s="69" t="str">
        <f>'Credit Approval'!D14</f>
        <v>Fresh</v>
      </c>
    </row>
    <row r="7" spans="1:12" ht="12.6" customHeight="1" x14ac:dyDescent="0.25">
      <c r="A7" s="330"/>
      <c r="B7" s="3"/>
      <c r="C7" s="334" t="s">
        <v>3</v>
      </c>
      <c r="D7" s="335"/>
      <c r="E7" s="335"/>
      <c r="F7" s="335"/>
      <c r="G7" s="335"/>
      <c r="H7" s="335"/>
      <c r="I7" s="6"/>
      <c r="J7" s="7"/>
      <c r="K7" s="70" t="s">
        <v>193</v>
      </c>
    </row>
    <row r="8" spans="1:12" ht="13.5" x14ac:dyDescent="0.25">
      <c r="A8" s="330"/>
      <c r="B8" s="3"/>
      <c r="C8" s="334" t="s">
        <v>4</v>
      </c>
      <c r="D8" s="335"/>
      <c r="E8" s="335"/>
      <c r="F8" s="335"/>
      <c r="G8" s="335"/>
      <c r="H8" s="335"/>
      <c r="I8" s="6"/>
      <c r="J8" s="7"/>
      <c r="K8" s="262">
        <f>'Credit Approval'!H9</f>
        <v>0</v>
      </c>
    </row>
    <row r="9" spans="1:12" ht="12.6" customHeight="1" x14ac:dyDescent="0.25">
      <c r="A9" s="330"/>
      <c r="B9" s="3"/>
      <c r="C9" s="334" t="s">
        <v>5</v>
      </c>
      <c r="D9" s="335"/>
      <c r="E9" s="335"/>
      <c r="F9" s="335"/>
      <c r="G9" s="335"/>
      <c r="H9" s="335"/>
      <c r="I9" s="6"/>
      <c r="J9" s="7"/>
      <c r="K9" s="262">
        <f>'Credit Approval'!H6</f>
        <v>0</v>
      </c>
    </row>
    <row r="10" spans="1:12" ht="12.6" customHeight="1" x14ac:dyDescent="0.25">
      <c r="A10" s="330"/>
      <c r="B10" s="3"/>
      <c r="C10" s="334" t="s">
        <v>6</v>
      </c>
      <c r="D10" s="335"/>
      <c r="E10" s="335"/>
      <c r="F10" s="335"/>
      <c r="G10" s="335"/>
      <c r="H10" s="335"/>
      <c r="I10" s="6"/>
      <c r="J10" s="7"/>
      <c r="K10" s="70" t="s">
        <v>193</v>
      </c>
    </row>
    <row r="11" spans="1:12" ht="12.6" customHeight="1" x14ac:dyDescent="0.25">
      <c r="A11" s="330"/>
      <c r="B11" s="3"/>
      <c r="C11" s="336" t="s">
        <v>7</v>
      </c>
      <c r="D11" s="337"/>
      <c r="E11" s="337"/>
      <c r="F11" s="337"/>
      <c r="G11" s="337"/>
      <c r="H11" s="337"/>
      <c r="I11" s="8"/>
      <c r="J11" s="9"/>
      <c r="K11" s="257">
        <f>'Credit Approval'!H18</f>
        <v>0</v>
      </c>
    </row>
    <row r="12" spans="1:12" ht="12.6" customHeight="1" x14ac:dyDescent="0.25">
      <c r="A12" s="330"/>
      <c r="B12" s="3"/>
      <c r="C12" s="10"/>
      <c r="D12" s="10"/>
      <c r="E12" s="10"/>
      <c r="F12" s="10"/>
      <c r="G12" s="10"/>
      <c r="H12" s="10"/>
      <c r="I12" s="6"/>
      <c r="J12" s="6"/>
      <c r="K12" s="10"/>
    </row>
    <row r="13" spans="1:12" ht="12.6" customHeight="1" x14ac:dyDescent="0.25">
      <c r="A13" s="330"/>
      <c r="B13" s="3"/>
      <c r="C13" s="11"/>
      <c r="D13" s="12"/>
      <c r="E13" s="12"/>
      <c r="F13" s="13"/>
      <c r="G13" s="13"/>
      <c r="H13" s="13"/>
      <c r="I13" s="14"/>
      <c r="J13" s="14"/>
      <c r="K13" s="14"/>
    </row>
    <row r="14" spans="1:12" ht="12.6" customHeight="1" x14ac:dyDescent="0.25">
      <c r="A14" s="330"/>
      <c r="B14" s="3"/>
      <c r="C14" s="341" t="s">
        <v>9</v>
      </c>
      <c r="D14" s="333"/>
      <c r="E14" s="333"/>
      <c r="F14" s="333"/>
      <c r="G14" s="333"/>
      <c r="H14" s="333"/>
      <c r="I14" s="4"/>
      <c r="J14" s="5"/>
      <c r="K14" s="15">
        <f>'Credit Approval'!D15</f>
        <v>100000</v>
      </c>
      <c r="L14" s="177"/>
    </row>
    <row r="15" spans="1:12" ht="12.6" customHeight="1" x14ac:dyDescent="0.25">
      <c r="A15" s="330"/>
      <c r="B15" s="3"/>
      <c r="C15" s="334" t="s">
        <v>10</v>
      </c>
      <c r="D15" s="335"/>
      <c r="E15" s="335"/>
      <c r="F15" s="335"/>
      <c r="G15" s="335"/>
      <c r="H15" s="335"/>
      <c r="I15" s="6"/>
      <c r="J15" s="16"/>
      <c r="K15" s="71">
        <f>'Credit Approval'!D17</f>
        <v>36</v>
      </c>
      <c r="L15" s="176"/>
    </row>
    <row r="16" spans="1:12" ht="12.6" customHeight="1" x14ac:dyDescent="0.25">
      <c r="A16" s="330"/>
      <c r="B16" s="3"/>
      <c r="C16" s="334" t="s">
        <v>8</v>
      </c>
      <c r="D16" s="335"/>
      <c r="E16" s="335"/>
      <c r="F16" s="335"/>
      <c r="G16" s="335"/>
      <c r="H16" s="335"/>
      <c r="I16" s="6"/>
      <c r="J16" s="7"/>
      <c r="K16" s="72">
        <f>'Credit Approval'!D16</f>
        <v>0.28000000000000003</v>
      </c>
      <c r="L16" s="178"/>
    </row>
    <row r="17" spans="1:12" ht="12.6" customHeight="1" x14ac:dyDescent="0.25">
      <c r="A17" s="330"/>
      <c r="B17" s="3"/>
      <c r="C17" s="342" t="s">
        <v>86</v>
      </c>
      <c r="D17" s="343"/>
      <c r="E17" s="343"/>
      <c r="F17" s="343"/>
      <c r="G17" s="343"/>
      <c r="H17" s="343"/>
      <c r="I17" s="8"/>
      <c r="J17" s="80"/>
      <c r="K17" s="82">
        <f>PMT(K16/12,K15,-K14)</f>
        <v>4136.358767022999</v>
      </c>
    </row>
    <row r="18" spans="1:12" ht="12.6" customHeight="1" x14ac:dyDescent="0.25">
      <c r="A18" s="330"/>
      <c r="B18" s="3"/>
      <c r="C18" s="1"/>
      <c r="D18" s="17"/>
      <c r="E18" s="17"/>
      <c r="F18" s="17"/>
      <c r="G18" s="17"/>
      <c r="H18" s="17"/>
      <c r="I18" s="17"/>
      <c r="J18" s="14"/>
      <c r="K18" s="14"/>
    </row>
    <row r="19" spans="1:12" ht="12.6" customHeight="1" x14ac:dyDescent="0.25">
      <c r="A19" s="330"/>
      <c r="B19" s="3"/>
      <c r="C19" s="344" t="s">
        <v>11</v>
      </c>
      <c r="D19" s="345"/>
      <c r="E19" s="345"/>
      <c r="F19" s="345"/>
      <c r="G19" s="345"/>
      <c r="H19" s="346"/>
      <c r="I19" s="18"/>
      <c r="J19" s="19"/>
      <c r="K19" s="73">
        <f>'Credit Approval'!D23</f>
        <v>20000</v>
      </c>
    </row>
    <row r="20" spans="1:12" ht="12.6" customHeight="1" x14ac:dyDescent="0.25">
      <c r="A20" s="330"/>
      <c r="B20" s="3"/>
      <c r="C20" s="347" t="s">
        <v>12</v>
      </c>
      <c r="D20" s="348"/>
      <c r="E20" s="348"/>
      <c r="F20" s="348"/>
      <c r="G20" s="348"/>
      <c r="H20" s="349"/>
      <c r="I20" s="20"/>
      <c r="J20" s="21"/>
      <c r="K20" s="74">
        <f>'Credit Approval'!D24</f>
        <v>0</v>
      </c>
    </row>
    <row r="21" spans="1:12" ht="12.6" customHeight="1" x14ac:dyDescent="0.25">
      <c r="A21" s="330"/>
      <c r="B21" s="3"/>
      <c r="C21" s="347" t="s">
        <v>13</v>
      </c>
      <c r="D21" s="348"/>
      <c r="E21" s="348"/>
      <c r="F21" s="348"/>
      <c r="G21" s="348"/>
      <c r="H21" s="349"/>
      <c r="I21" s="20"/>
      <c r="J21" s="21"/>
      <c r="K21" s="74">
        <f>K20+K19</f>
        <v>20000</v>
      </c>
    </row>
    <row r="22" spans="1:12" ht="12.6" customHeight="1" x14ac:dyDescent="0.25">
      <c r="A22" s="330"/>
      <c r="B22" s="3"/>
      <c r="C22" s="350" t="s">
        <v>14</v>
      </c>
      <c r="D22" s="351"/>
      <c r="E22" s="351"/>
      <c r="F22" s="351"/>
      <c r="G22" s="351"/>
      <c r="H22" s="352"/>
      <c r="I22" s="22"/>
      <c r="J22" s="23"/>
      <c r="K22" s="24">
        <v>0.4</v>
      </c>
    </row>
    <row r="23" spans="1:12" ht="12.6" customHeight="1" x14ac:dyDescent="0.25">
      <c r="A23" s="330"/>
      <c r="B23" s="3"/>
      <c r="C23" s="338" t="s">
        <v>15</v>
      </c>
      <c r="D23" s="339"/>
      <c r="E23" s="339"/>
      <c r="F23" s="339"/>
      <c r="G23" s="339"/>
      <c r="H23" s="340"/>
      <c r="I23" s="25" t="s">
        <v>16</v>
      </c>
      <c r="J23" s="26"/>
      <c r="K23" s="75">
        <f>K21*40%</f>
        <v>8000</v>
      </c>
    </row>
    <row r="24" spans="1:12" ht="12.6" customHeight="1" x14ac:dyDescent="0.25">
      <c r="A24" s="330"/>
      <c r="B24" s="3"/>
      <c r="C24" s="12"/>
      <c r="D24" s="12"/>
      <c r="E24" s="12"/>
      <c r="F24" s="12"/>
      <c r="G24" s="12"/>
      <c r="H24" s="12"/>
      <c r="I24" s="12"/>
      <c r="J24" s="12"/>
      <c r="K24" s="12"/>
    </row>
    <row r="25" spans="1:12" ht="12.6" customHeight="1" x14ac:dyDescent="0.25">
      <c r="A25" s="330"/>
      <c r="B25" s="3"/>
      <c r="C25" s="27"/>
      <c r="D25" s="28"/>
      <c r="E25" s="29"/>
      <c r="F25" s="30"/>
      <c r="G25" s="30"/>
      <c r="H25" s="31"/>
      <c r="I25" s="32" t="s">
        <v>17</v>
      </c>
      <c r="J25" s="33" t="s">
        <v>18</v>
      </c>
      <c r="K25" s="34" t="s">
        <v>19</v>
      </c>
    </row>
    <row r="26" spans="1:12" ht="12.6" customHeight="1" x14ac:dyDescent="0.25">
      <c r="A26" s="330"/>
      <c r="B26" s="3"/>
      <c r="C26" s="353" t="s">
        <v>20</v>
      </c>
      <c r="D26" s="354"/>
      <c r="E26" s="350" t="s">
        <v>1797</v>
      </c>
      <c r="F26" s="351"/>
      <c r="G26" s="351"/>
      <c r="H26" s="352"/>
      <c r="I26" s="35"/>
      <c r="J26" s="36"/>
      <c r="K26" s="37">
        <f>I26*5%</f>
        <v>0</v>
      </c>
      <c r="L26" s="38"/>
    </row>
    <row r="27" spans="1:12" ht="12.6" customHeight="1" x14ac:dyDescent="0.25">
      <c r="A27" s="330"/>
      <c r="B27" s="3"/>
      <c r="C27" s="355"/>
      <c r="D27" s="356"/>
      <c r="E27" s="350"/>
      <c r="F27" s="351"/>
      <c r="G27" s="351"/>
      <c r="H27" s="352"/>
      <c r="I27" s="35"/>
      <c r="J27" s="36"/>
      <c r="K27" s="37">
        <f t="shared" ref="K27:K29" si="0">I27*5%</f>
        <v>0</v>
      </c>
    </row>
    <row r="28" spans="1:12" ht="12.6" customHeight="1" x14ac:dyDescent="0.25">
      <c r="A28" s="330"/>
      <c r="B28" s="3"/>
      <c r="C28" s="355"/>
      <c r="D28" s="356"/>
      <c r="E28" s="350"/>
      <c r="F28" s="351"/>
      <c r="G28" s="351"/>
      <c r="H28" s="352"/>
      <c r="I28" s="35">
        <v>0</v>
      </c>
      <c r="J28" s="36">
        <v>0</v>
      </c>
      <c r="K28" s="37">
        <f t="shared" si="0"/>
        <v>0</v>
      </c>
    </row>
    <row r="29" spans="1:12" ht="12.6" customHeight="1" x14ac:dyDescent="0.25">
      <c r="A29" s="330"/>
      <c r="B29" s="3"/>
      <c r="C29" s="355"/>
      <c r="D29" s="356"/>
      <c r="E29" s="350"/>
      <c r="F29" s="351"/>
      <c r="G29" s="351"/>
      <c r="H29" s="352"/>
      <c r="I29" s="35">
        <v>0</v>
      </c>
      <c r="J29" s="36">
        <v>0</v>
      </c>
      <c r="K29" s="37">
        <f t="shared" si="0"/>
        <v>0</v>
      </c>
    </row>
    <row r="30" spans="1:12" ht="12.6" customHeight="1" x14ac:dyDescent="0.25">
      <c r="A30" s="330"/>
      <c r="B30" s="3"/>
      <c r="C30" s="357"/>
      <c r="D30" s="358"/>
      <c r="E30" s="359" t="s">
        <v>21</v>
      </c>
      <c r="F30" s="360"/>
      <c r="G30" s="360"/>
      <c r="H30" s="361"/>
      <c r="I30" s="39">
        <f>SUM(I26:I29)</f>
        <v>0</v>
      </c>
      <c r="J30" s="39">
        <f>SUM(J26:J29)</f>
        <v>0</v>
      </c>
      <c r="K30" s="40">
        <f>SUM(K26:K29)</f>
        <v>0</v>
      </c>
    </row>
    <row r="31" spans="1:12" ht="12.6" customHeight="1" x14ac:dyDescent="0.25">
      <c r="A31" s="330"/>
      <c r="B31" s="3"/>
      <c r="C31" s="362" t="s">
        <v>22</v>
      </c>
      <c r="D31" s="363"/>
      <c r="E31" s="368" t="s">
        <v>23</v>
      </c>
      <c r="F31" s="369"/>
      <c r="G31" s="369"/>
      <c r="H31" s="370"/>
      <c r="I31" s="35">
        <v>0</v>
      </c>
      <c r="J31" s="36">
        <v>0</v>
      </c>
      <c r="K31" s="41">
        <v>0</v>
      </c>
    </row>
    <row r="32" spans="1:12" ht="12.6" customHeight="1" x14ac:dyDescent="0.25">
      <c r="A32" s="330"/>
      <c r="B32" s="3"/>
      <c r="C32" s="364"/>
      <c r="D32" s="365"/>
      <c r="E32" s="368" t="s">
        <v>24</v>
      </c>
      <c r="F32" s="369"/>
      <c r="G32" s="369"/>
      <c r="H32" s="370"/>
      <c r="I32" s="35">
        <v>0</v>
      </c>
      <c r="J32" s="36">
        <v>0</v>
      </c>
      <c r="K32" s="41">
        <v>0</v>
      </c>
    </row>
    <row r="33" spans="1:14" ht="12.6" customHeight="1" x14ac:dyDescent="0.25">
      <c r="A33" s="330"/>
      <c r="B33" s="3"/>
      <c r="C33" s="364"/>
      <c r="D33" s="365"/>
      <c r="E33" s="368" t="s">
        <v>25</v>
      </c>
      <c r="F33" s="369"/>
      <c r="G33" s="369"/>
      <c r="H33" s="370"/>
      <c r="I33" s="35"/>
      <c r="J33" s="36"/>
      <c r="K33" s="41">
        <v>0</v>
      </c>
    </row>
    <row r="34" spans="1:14" ht="12.6" customHeight="1" x14ac:dyDescent="0.25">
      <c r="A34" s="330"/>
      <c r="B34" s="3"/>
      <c r="C34" s="364"/>
      <c r="D34" s="365"/>
      <c r="E34" s="368" t="s">
        <v>26</v>
      </c>
      <c r="F34" s="369"/>
      <c r="G34" s="369"/>
      <c r="H34" s="370"/>
      <c r="I34" s="35">
        <v>0</v>
      </c>
      <c r="J34" s="36">
        <v>0</v>
      </c>
      <c r="K34" s="41">
        <v>0</v>
      </c>
    </row>
    <row r="35" spans="1:14" ht="12.6" customHeight="1" x14ac:dyDescent="0.25">
      <c r="A35" s="330"/>
      <c r="B35" s="3"/>
      <c r="C35" s="364"/>
      <c r="D35" s="365"/>
      <c r="E35" s="368" t="s">
        <v>27</v>
      </c>
      <c r="F35" s="369"/>
      <c r="G35" s="369"/>
      <c r="H35" s="370"/>
      <c r="I35" s="35">
        <v>0</v>
      </c>
      <c r="J35" s="36">
        <v>0</v>
      </c>
      <c r="K35" s="41">
        <v>0</v>
      </c>
    </row>
    <row r="36" spans="1:14" ht="12.6" customHeight="1" x14ac:dyDescent="0.25">
      <c r="A36" s="330"/>
      <c r="B36" s="3"/>
      <c r="C36" s="366"/>
      <c r="D36" s="367"/>
      <c r="E36" s="371" t="s">
        <v>21</v>
      </c>
      <c r="F36" s="372"/>
      <c r="G36" s="372"/>
      <c r="H36" s="373"/>
      <c r="I36" s="275">
        <f>SUM(I31:I35)</f>
        <v>0</v>
      </c>
      <c r="J36" s="275">
        <f>SUM(J31:J35)</f>
        <v>0</v>
      </c>
      <c r="K36" s="42">
        <f>SUM(K31:K35)</f>
        <v>0</v>
      </c>
    </row>
    <row r="37" spans="1:14" ht="12.6" customHeight="1" x14ac:dyDescent="0.25">
      <c r="A37" s="330"/>
      <c r="B37" s="3"/>
      <c r="C37" s="377" t="s">
        <v>20</v>
      </c>
      <c r="D37" s="380" t="s">
        <v>28</v>
      </c>
      <c r="E37" s="383" t="s">
        <v>29</v>
      </c>
      <c r="F37" s="384"/>
      <c r="G37" s="384"/>
      <c r="H37" s="385"/>
      <c r="I37" s="35"/>
      <c r="J37" s="36"/>
      <c r="K37" s="43">
        <v>0</v>
      </c>
      <c r="M37" s="38"/>
    </row>
    <row r="38" spans="1:14" ht="12.6" customHeight="1" x14ac:dyDescent="0.25">
      <c r="A38" s="330"/>
      <c r="B38" s="3"/>
      <c r="C38" s="378"/>
      <c r="D38" s="381"/>
      <c r="E38" s="368"/>
      <c r="F38" s="369"/>
      <c r="G38" s="369"/>
      <c r="H38" s="370"/>
      <c r="I38" s="35"/>
      <c r="J38" s="36"/>
      <c r="K38" s="276">
        <v>0</v>
      </c>
      <c r="N38" s="44"/>
    </row>
    <row r="39" spans="1:14" ht="12.6" customHeight="1" x14ac:dyDescent="0.25">
      <c r="A39" s="330"/>
      <c r="B39" s="3"/>
      <c r="C39" s="378"/>
      <c r="D39" s="381"/>
      <c r="E39" s="368"/>
      <c r="F39" s="369"/>
      <c r="G39" s="369"/>
      <c r="H39" s="370"/>
      <c r="I39" s="35">
        <v>0</v>
      </c>
      <c r="J39" s="36">
        <v>0</v>
      </c>
      <c r="K39" s="41">
        <v>0</v>
      </c>
      <c r="N39" s="44"/>
    </row>
    <row r="40" spans="1:14" ht="12.6" customHeight="1" x14ac:dyDescent="0.25">
      <c r="A40" s="330"/>
      <c r="B40" s="3"/>
      <c r="C40" s="378"/>
      <c r="D40" s="382"/>
      <c r="E40" s="386" t="s">
        <v>21</v>
      </c>
      <c r="F40" s="387"/>
      <c r="G40" s="387"/>
      <c r="H40" s="388"/>
      <c r="I40" s="45">
        <f>SUM(I37:I39)</f>
        <v>0</v>
      </c>
      <c r="J40" s="45">
        <f>SUM(J37:J39)</f>
        <v>0</v>
      </c>
      <c r="K40" s="46">
        <f>SUM(K37:K39)</f>
        <v>0</v>
      </c>
    </row>
    <row r="41" spans="1:14" ht="12.6" customHeight="1" x14ac:dyDescent="0.25">
      <c r="A41" s="330"/>
      <c r="B41" s="3"/>
      <c r="C41" s="378"/>
      <c r="D41" s="380" t="s">
        <v>30</v>
      </c>
      <c r="E41" s="390" t="s">
        <v>1798</v>
      </c>
      <c r="F41" s="391"/>
      <c r="G41" s="391"/>
      <c r="H41" s="392"/>
      <c r="I41" s="35"/>
      <c r="J41" s="36"/>
      <c r="K41" s="265">
        <f t="shared" ref="K41:K44" si="1">I41*5%</f>
        <v>0</v>
      </c>
      <c r="L41" s="38"/>
      <c r="N41" s="38"/>
    </row>
    <row r="42" spans="1:14" ht="12.6" customHeight="1" x14ac:dyDescent="0.25">
      <c r="A42" s="330"/>
      <c r="B42" s="3"/>
      <c r="C42" s="378"/>
      <c r="D42" s="381"/>
      <c r="E42" s="350"/>
      <c r="F42" s="351"/>
      <c r="G42" s="351"/>
      <c r="H42" s="352"/>
      <c r="I42" s="35"/>
      <c r="J42" s="36"/>
      <c r="K42" s="265">
        <f t="shared" si="1"/>
        <v>0</v>
      </c>
      <c r="L42" s="38"/>
    </row>
    <row r="43" spans="1:14" ht="12.6" customHeight="1" x14ac:dyDescent="0.25">
      <c r="A43" s="330"/>
      <c r="B43" s="3"/>
      <c r="C43" s="378"/>
      <c r="D43" s="381"/>
      <c r="E43" s="350"/>
      <c r="F43" s="351"/>
      <c r="G43" s="351"/>
      <c r="H43" s="352"/>
      <c r="I43" s="35">
        <v>0</v>
      </c>
      <c r="J43" s="36">
        <v>0</v>
      </c>
      <c r="K43" s="265">
        <f t="shared" si="1"/>
        <v>0</v>
      </c>
      <c r="L43" s="38"/>
    </row>
    <row r="44" spans="1:14" ht="12.6" customHeight="1" x14ac:dyDescent="0.25">
      <c r="A44" s="330"/>
      <c r="B44" s="3"/>
      <c r="C44" s="378"/>
      <c r="D44" s="381"/>
      <c r="E44" s="393"/>
      <c r="F44" s="394"/>
      <c r="G44" s="394"/>
      <c r="H44" s="395"/>
      <c r="I44" s="35">
        <v>0</v>
      </c>
      <c r="J44" s="36">
        <v>0</v>
      </c>
      <c r="K44" s="265">
        <f t="shared" si="1"/>
        <v>0</v>
      </c>
      <c r="L44" s="38"/>
    </row>
    <row r="45" spans="1:14" ht="12.6" customHeight="1" x14ac:dyDescent="0.25">
      <c r="A45" s="330"/>
      <c r="B45" s="3"/>
      <c r="C45" s="379"/>
      <c r="D45" s="389"/>
      <c r="E45" s="396" t="s">
        <v>21</v>
      </c>
      <c r="F45" s="397"/>
      <c r="G45" s="397"/>
      <c r="H45" s="398"/>
      <c r="I45" s="39">
        <f>SUM(I41:I44)</f>
        <v>0</v>
      </c>
      <c r="J45" s="39">
        <f>SUM(J41:J44)</f>
        <v>0</v>
      </c>
      <c r="K45" s="90">
        <f>K41+K42+K44+K43</f>
        <v>0</v>
      </c>
      <c r="L45" s="38"/>
    </row>
    <row r="46" spans="1:14" ht="12.6" customHeight="1" x14ac:dyDescent="0.25">
      <c r="A46" s="330"/>
      <c r="B46" s="3"/>
      <c r="C46" s="374" t="s">
        <v>31</v>
      </c>
      <c r="D46" s="375"/>
      <c r="E46" s="375"/>
      <c r="F46" s="375"/>
      <c r="G46" s="375"/>
      <c r="H46" s="376"/>
      <c r="I46" s="47">
        <f>+I45+I40+I36+I30</f>
        <v>0</v>
      </c>
      <c r="J46" s="47">
        <f>+J45+J40+J36+J30</f>
        <v>0</v>
      </c>
      <c r="K46" s="47">
        <f>+K45+K40+K36+K30</f>
        <v>0</v>
      </c>
      <c r="L46" s="38"/>
    </row>
    <row r="47" spans="1:14" ht="12.6" customHeight="1" x14ac:dyDescent="0.25">
      <c r="A47" s="330"/>
      <c r="B47" s="3"/>
      <c r="C47" s="11"/>
      <c r="D47" s="12"/>
      <c r="E47" s="12"/>
      <c r="F47" s="48"/>
      <c r="G47" s="48"/>
      <c r="H47" s="48"/>
      <c r="I47" s="14"/>
      <c r="J47" s="49"/>
      <c r="K47" s="48"/>
    </row>
    <row r="48" spans="1:14" ht="12.6" customHeight="1" x14ac:dyDescent="0.25">
      <c r="A48" s="330"/>
      <c r="B48" s="3"/>
      <c r="C48" s="341" t="s">
        <v>32</v>
      </c>
      <c r="D48" s="333"/>
      <c r="E48" s="333"/>
      <c r="F48" s="333"/>
      <c r="G48" s="333"/>
      <c r="H48" s="402"/>
      <c r="I48" s="50" t="s">
        <v>33</v>
      </c>
      <c r="J48" s="51" t="s">
        <v>34</v>
      </c>
      <c r="K48" s="76">
        <f>K23-K46</f>
        <v>8000</v>
      </c>
    </row>
    <row r="49" spans="1:13" ht="12.6" customHeight="1" x14ac:dyDescent="0.25">
      <c r="A49" s="330"/>
      <c r="B49" s="3"/>
      <c r="C49" s="334" t="s">
        <v>35</v>
      </c>
      <c r="D49" s="335"/>
      <c r="E49" s="335"/>
      <c r="F49" s="335"/>
      <c r="G49" s="335"/>
      <c r="H49" s="401"/>
      <c r="I49" s="52" t="s">
        <v>36</v>
      </c>
      <c r="J49" s="53" t="s">
        <v>37</v>
      </c>
      <c r="K49" s="72">
        <f>K46/K21</f>
        <v>0</v>
      </c>
    </row>
    <row r="50" spans="1:13" ht="12.6" customHeight="1" x14ac:dyDescent="0.25">
      <c r="A50" s="330"/>
      <c r="B50" s="3"/>
      <c r="C50" s="334" t="s">
        <v>38</v>
      </c>
      <c r="D50" s="335"/>
      <c r="E50" s="335"/>
      <c r="F50" s="335"/>
      <c r="G50" s="335"/>
      <c r="H50" s="401"/>
      <c r="I50" s="52" t="s">
        <v>39</v>
      </c>
      <c r="J50" s="53" t="s">
        <v>37</v>
      </c>
      <c r="K50" s="72">
        <f>+K48/K21</f>
        <v>0.4</v>
      </c>
    </row>
    <row r="51" spans="1:13" ht="12.6" customHeight="1" x14ac:dyDescent="0.25">
      <c r="A51" s="330"/>
      <c r="B51" s="3"/>
      <c r="C51" s="334" t="s">
        <v>72</v>
      </c>
      <c r="D51" s="335"/>
      <c r="E51" s="335"/>
      <c r="F51" s="335"/>
      <c r="G51" s="335"/>
      <c r="H51" s="401"/>
      <c r="I51" s="52"/>
      <c r="J51" s="53"/>
      <c r="K51" s="72">
        <f>(K46+K17)/K21</f>
        <v>0.20681793835114995</v>
      </c>
    </row>
    <row r="52" spans="1:13" ht="12.6" customHeight="1" x14ac:dyDescent="0.25">
      <c r="A52" s="330"/>
      <c r="B52" s="3"/>
      <c r="C52" s="404" t="s">
        <v>40</v>
      </c>
      <c r="D52" s="405"/>
      <c r="E52" s="405"/>
      <c r="F52" s="405"/>
      <c r="G52" s="405"/>
      <c r="H52" s="406"/>
      <c r="I52" s="84" t="s">
        <v>87</v>
      </c>
      <c r="J52" s="81"/>
      <c r="K52" s="83">
        <f>PV(K16/12,K15,-K48,0,0)</f>
        <v>193406.82108572844</v>
      </c>
      <c r="M52" s="54"/>
    </row>
    <row r="53" spans="1:13" ht="12.6" customHeight="1" x14ac:dyDescent="0.25">
      <c r="A53" s="330"/>
      <c r="B53" s="3"/>
      <c r="C53" s="17"/>
      <c r="D53" s="17"/>
      <c r="E53" s="17"/>
      <c r="F53" s="55"/>
      <c r="G53" s="55"/>
      <c r="H53" s="55"/>
      <c r="I53" s="17"/>
      <c r="J53" s="14"/>
      <c r="K53" s="14"/>
    </row>
    <row r="54" spans="1:13" ht="12.6" customHeight="1" x14ac:dyDescent="0.25">
      <c r="A54" s="330"/>
      <c r="B54" s="3"/>
      <c r="C54" s="374" t="s">
        <v>41</v>
      </c>
      <c r="D54" s="375"/>
      <c r="E54" s="375"/>
      <c r="F54" s="375"/>
      <c r="G54" s="375"/>
      <c r="H54" s="376"/>
      <c r="I54" s="56" t="s">
        <v>42</v>
      </c>
      <c r="J54" s="57"/>
      <c r="K54" s="58" t="str">
        <f>'Credit Approval'!D31</f>
        <v>4</v>
      </c>
    </row>
    <row r="55" spans="1:13" ht="12.6" customHeight="1" x14ac:dyDescent="0.25">
      <c r="A55" s="330"/>
      <c r="B55" s="3"/>
      <c r="C55" s="17"/>
      <c r="D55" s="17"/>
      <c r="E55" s="17"/>
      <c r="F55" s="55"/>
      <c r="G55" s="55"/>
      <c r="H55" s="55"/>
      <c r="I55" s="17"/>
      <c r="J55" s="14"/>
      <c r="K55" s="59" t="s">
        <v>43</v>
      </c>
    </row>
    <row r="56" spans="1:13" ht="12.6" customHeight="1" x14ac:dyDescent="0.25">
      <c r="A56" s="330"/>
      <c r="B56" s="3"/>
      <c r="C56" s="341" t="s">
        <v>44</v>
      </c>
      <c r="D56" s="333"/>
      <c r="E56" s="333"/>
      <c r="F56" s="333"/>
      <c r="G56" s="333"/>
      <c r="H56" s="402"/>
      <c r="I56" s="60" t="s">
        <v>45</v>
      </c>
      <c r="J56" s="5" t="s">
        <v>46</v>
      </c>
      <c r="K56" s="76">
        <v>3000000</v>
      </c>
    </row>
    <row r="57" spans="1:13" ht="12.6" customHeight="1" x14ac:dyDescent="0.25">
      <c r="A57" s="330"/>
      <c r="B57" s="3"/>
      <c r="C57" s="334" t="s">
        <v>47</v>
      </c>
      <c r="D57" s="335"/>
      <c r="E57" s="335"/>
      <c r="F57" s="335"/>
      <c r="G57" s="335"/>
      <c r="H57" s="401"/>
      <c r="I57" s="52" t="s">
        <v>48</v>
      </c>
      <c r="J57" s="53" t="s">
        <v>49</v>
      </c>
      <c r="K57" s="78">
        <f>+J40</f>
        <v>0</v>
      </c>
    </row>
    <row r="58" spans="1:13" ht="12.6" customHeight="1" x14ac:dyDescent="0.25">
      <c r="A58" s="330"/>
      <c r="B58" s="3"/>
      <c r="C58" s="334" t="s">
        <v>50</v>
      </c>
      <c r="D58" s="335"/>
      <c r="E58" s="335"/>
      <c r="F58" s="335"/>
      <c r="G58" s="335"/>
      <c r="H58" s="401"/>
      <c r="I58" s="52" t="s">
        <v>51</v>
      </c>
      <c r="J58" s="53" t="s">
        <v>30</v>
      </c>
      <c r="K58" s="78">
        <f>+I45</f>
        <v>0</v>
      </c>
    </row>
    <row r="59" spans="1:13" ht="12.6" customHeight="1" x14ac:dyDescent="0.25">
      <c r="A59" s="330"/>
      <c r="B59" s="3"/>
      <c r="C59" s="331" t="s">
        <v>52</v>
      </c>
      <c r="D59" s="332"/>
      <c r="E59" s="332"/>
      <c r="F59" s="332"/>
      <c r="G59" s="332"/>
      <c r="H59" s="403"/>
      <c r="I59" s="52" t="s">
        <v>53</v>
      </c>
      <c r="J59" s="53" t="s">
        <v>54</v>
      </c>
      <c r="K59" s="78">
        <f>SUM(K57:K58)</f>
        <v>0</v>
      </c>
    </row>
    <row r="60" spans="1:13" ht="12.6" customHeight="1" x14ac:dyDescent="0.25">
      <c r="A60" s="330"/>
      <c r="B60" s="3"/>
      <c r="C60" s="334" t="s">
        <v>55</v>
      </c>
      <c r="D60" s="335"/>
      <c r="E60" s="335"/>
      <c r="F60" s="335"/>
      <c r="G60" s="335"/>
      <c r="H60" s="401"/>
      <c r="I60" s="61" t="s">
        <v>56</v>
      </c>
      <c r="J60" s="53"/>
      <c r="K60" s="79">
        <f>IF(K59&gt;K56,-K59+K56,0)</f>
        <v>0</v>
      </c>
    </row>
    <row r="61" spans="1:13" ht="12.6" customHeight="1" x14ac:dyDescent="0.25">
      <c r="A61" s="330"/>
      <c r="B61" s="3"/>
      <c r="C61" s="404" t="s">
        <v>57</v>
      </c>
      <c r="D61" s="405"/>
      <c r="E61" s="405"/>
      <c r="F61" s="405"/>
      <c r="G61" s="405"/>
      <c r="H61" s="406"/>
      <c r="I61" s="62" t="s">
        <v>58</v>
      </c>
      <c r="J61" s="63"/>
      <c r="K61" s="77">
        <f>IF(K59&lt;K56,-K59+K56,0)</f>
        <v>3000000</v>
      </c>
    </row>
    <row r="62" spans="1:13" ht="6" customHeight="1" x14ac:dyDescent="0.25">
      <c r="A62" s="3"/>
      <c r="B62" s="3"/>
      <c r="C62" s="3"/>
      <c r="D62" s="64"/>
      <c r="E62" s="64"/>
      <c r="F62" s="65"/>
      <c r="G62" s="65"/>
      <c r="H62" s="65"/>
      <c r="I62" s="65"/>
      <c r="J62" s="65"/>
      <c r="K62" s="66"/>
    </row>
    <row r="63" spans="1:13" ht="17.25" customHeight="1" x14ac:dyDescent="0.2">
      <c r="B63" s="67" t="s">
        <v>59</v>
      </c>
      <c r="C63" s="399"/>
      <c r="D63" s="399"/>
      <c r="E63" s="399"/>
      <c r="F63" s="399"/>
      <c r="G63" s="399"/>
      <c r="H63" s="399"/>
      <c r="K63" s="44"/>
    </row>
    <row r="64" spans="1:13" ht="26.25" customHeight="1" x14ac:dyDescent="0.2">
      <c r="B64" s="67" t="s">
        <v>59</v>
      </c>
    </row>
    <row r="65" spans="1:8" ht="7.5" customHeight="1" x14ac:dyDescent="0.2">
      <c r="C65" s="65"/>
      <c r="D65" s="65"/>
      <c r="E65" s="65"/>
      <c r="F65" s="65"/>
      <c r="G65" s="65"/>
      <c r="H65" s="65"/>
    </row>
    <row r="66" spans="1:8" ht="12.6" customHeight="1" x14ac:dyDescent="0.25">
      <c r="A66" s="3"/>
      <c r="B66" s="3"/>
      <c r="C66" s="65"/>
      <c r="D66" s="65"/>
      <c r="E66" s="65"/>
      <c r="F66" s="65"/>
      <c r="G66" s="65"/>
      <c r="H66" s="65"/>
    </row>
    <row r="67" spans="1:8" ht="12.6" customHeight="1" x14ac:dyDescent="0.25">
      <c r="A67" s="3"/>
      <c r="B67" s="3"/>
      <c r="C67" s="68"/>
      <c r="D67" s="68"/>
      <c r="E67" s="68"/>
      <c r="F67" s="65"/>
      <c r="G67" s="65"/>
      <c r="H67" s="65"/>
    </row>
    <row r="68" spans="1:8" ht="12.6" customHeight="1" x14ac:dyDescent="0.25">
      <c r="A68" s="3"/>
      <c r="B68" s="3"/>
      <c r="C68" s="68"/>
      <c r="D68" s="68"/>
      <c r="E68" s="68"/>
      <c r="F68" s="65"/>
      <c r="G68" s="65"/>
      <c r="H68" s="65"/>
    </row>
    <row r="69" spans="1:8" ht="12.6" customHeight="1" x14ac:dyDescent="0.25">
      <c r="A69" s="3"/>
      <c r="B69" s="3"/>
      <c r="C69" s="68"/>
      <c r="D69" s="68"/>
      <c r="E69" s="68"/>
      <c r="F69" s="65"/>
      <c r="G69" s="65"/>
      <c r="H69" s="65"/>
    </row>
    <row r="70" spans="1:8" ht="12.6" customHeight="1" x14ac:dyDescent="0.25">
      <c r="A70" s="3"/>
      <c r="B70" s="3"/>
      <c r="C70" s="68"/>
      <c r="D70" s="68"/>
      <c r="E70" s="68"/>
      <c r="F70" s="65"/>
      <c r="G70" s="65"/>
      <c r="H70" s="65"/>
    </row>
    <row r="71" spans="1:8" ht="12.6" customHeight="1" x14ac:dyDescent="0.25">
      <c r="A71" s="3"/>
      <c r="B71" s="3"/>
      <c r="C71" s="68"/>
      <c r="D71" s="68"/>
      <c r="E71" s="68"/>
      <c r="F71" s="65"/>
      <c r="G71" s="65"/>
      <c r="H71" s="65"/>
    </row>
    <row r="72" spans="1:8" ht="12.6" customHeight="1" x14ac:dyDescent="0.25">
      <c r="A72" s="3"/>
      <c r="B72" s="3"/>
      <c r="C72" s="400"/>
      <c r="D72" s="400"/>
      <c r="E72" s="400"/>
      <c r="F72" s="400"/>
      <c r="G72" s="400"/>
      <c r="H72" s="400"/>
    </row>
    <row r="73" spans="1:8" ht="12.6" customHeight="1" x14ac:dyDescent="0.25">
      <c r="A73" s="3"/>
      <c r="B73" s="3"/>
      <c r="C73" s="400"/>
      <c r="D73" s="400"/>
      <c r="E73" s="400"/>
      <c r="F73" s="400"/>
      <c r="G73" s="400"/>
      <c r="H73" s="400"/>
    </row>
    <row r="74" spans="1:8" ht="12.6" customHeight="1" x14ac:dyDescent="0.25">
      <c r="A74" s="3"/>
      <c r="B74" s="3"/>
      <c r="C74" s="68"/>
      <c r="D74" s="68"/>
      <c r="E74" s="68"/>
      <c r="F74" s="65"/>
      <c r="G74" s="65"/>
      <c r="H74" s="65"/>
    </row>
    <row r="75" spans="1:8" ht="12.6" customHeight="1" x14ac:dyDescent="0.25">
      <c r="A75" s="3"/>
      <c r="B75" s="3"/>
      <c r="C75" s="68"/>
      <c r="D75" s="68"/>
      <c r="E75" s="68"/>
      <c r="F75" s="65"/>
      <c r="G75" s="65"/>
      <c r="H75" s="65"/>
    </row>
    <row r="76" spans="1:8" ht="12.6" customHeight="1" x14ac:dyDescent="0.25">
      <c r="A76" s="3"/>
      <c r="B76" s="3"/>
      <c r="C76" s="68"/>
      <c r="D76" s="68"/>
      <c r="E76" s="68"/>
      <c r="F76" s="65"/>
      <c r="G76" s="65"/>
      <c r="H76" s="65"/>
    </row>
    <row r="77" spans="1:8" ht="12.6" customHeight="1" x14ac:dyDescent="0.25">
      <c r="A77" s="3"/>
      <c r="B77" s="3"/>
      <c r="C77" s="68"/>
      <c r="D77" s="68"/>
      <c r="E77" s="68"/>
      <c r="F77" s="65"/>
      <c r="G77" s="65"/>
      <c r="H77" s="65"/>
    </row>
    <row r="78" spans="1:8" ht="12.6" customHeight="1" x14ac:dyDescent="0.25">
      <c r="A78" s="3"/>
      <c r="B78" s="3"/>
      <c r="C78" s="68"/>
      <c r="D78" s="68"/>
      <c r="E78" s="68"/>
      <c r="F78" s="65"/>
      <c r="G78" s="65"/>
      <c r="H78" s="65"/>
    </row>
    <row r="79" spans="1:8" ht="12.6" customHeight="1" x14ac:dyDescent="0.25">
      <c r="A79" s="3"/>
      <c r="B79" s="3"/>
      <c r="C79" s="68"/>
      <c r="D79" s="68"/>
      <c r="E79" s="68"/>
      <c r="F79" s="65"/>
      <c r="G79" s="65"/>
      <c r="H79" s="65"/>
    </row>
    <row r="80" spans="1:8" ht="12.6" customHeight="1" x14ac:dyDescent="0.25">
      <c r="A80" s="3"/>
      <c r="B80" s="3"/>
      <c r="C80" s="68"/>
      <c r="D80" s="68"/>
      <c r="E80" s="68"/>
      <c r="F80" s="65"/>
      <c r="G80" s="65"/>
      <c r="H80" s="65"/>
    </row>
    <row r="81" spans="1:8" ht="12.6" customHeight="1" x14ac:dyDescent="0.25">
      <c r="A81" s="3"/>
      <c r="B81" s="3"/>
      <c r="C81" s="68"/>
      <c r="D81" s="68"/>
      <c r="E81" s="68"/>
      <c r="F81" s="65"/>
      <c r="G81" s="65"/>
      <c r="H81" s="65"/>
    </row>
    <row r="82" spans="1:8" ht="12" customHeight="1" x14ac:dyDescent="0.25">
      <c r="A82" s="3"/>
      <c r="B82" s="3"/>
      <c r="C82" s="68"/>
      <c r="D82" s="68"/>
      <c r="E82" s="68"/>
      <c r="F82" s="65"/>
      <c r="G82" s="65"/>
      <c r="H82" s="65"/>
    </row>
    <row r="83" spans="1:8" ht="12" customHeight="1" x14ac:dyDescent="0.25">
      <c r="A83" s="3"/>
      <c r="B83" s="3"/>
      <c r="C83" s="68"/>
      <c r="D83" s="68"/>
      <c r="E83" s="68"/>
      <c r="F83" s="65"/>
      <c r="G83" s="65"/>
      <c r="H83" s="65"/>
    </row>
    <row r="84" spans="1:8" ht="12" customHeight="1" x14ac:dyDescent="0.25">
      <c r="A84" s="3"/>
      <c r="B84" s="3"/>
      <c r="C84" s="68"/>
      <c r="D84" s="68"/>
      <c r="E84" s="68"/>
      <c r="F84" s="65"/>
      <c r="G84" s="65"/>
      <c r="H84" s="65"/>
    </row>
    <row r="85" spans="1:8" ht="12" customHeight="1" x14ac:dyDescent="0.25">
      <c r="A85" s="3"/>
      <c r="B85" s="3"/>
      <c r="C85" s="68"/>
      <c r="D85" s="68"/>
      <c r="E85" s="68"/>
      <c r="F85" s="65"/>
      <c r="G85" s="65"/>
      <c r="H85" s="65"/>
    </row>
    <row r="86" spans="1:8" ht="12" customHeight="1" x14ac:dyDescent="0.25">
      <c r="A86" s="3"/>
      <c r="B86" s="3"/>
      <c r="C86" s="68"/>
      <c r="D86" s="68"/>
      <c r="E86" s="68"/>
      <c r="F86" s="65"/>
      <c r="G86" s="65"/>
      <c r="H86" s="65"/>
    </row>
    <row r="87" spans="1:8" ht="12" customHeight="1" x14ac:dyDescent="0.2">
      <c r="C87" s="68"/>
      <c r="D87" s="68"/>
      <c r="E87" s="68"/>
      <c r="F87" s="65"/>
      <c r="G87" s="65"/>
      <c r="H87" s="65"/>
    </row>
    <row r="88" spans="1:8" ht="12" customHeight="1" x14ac:dyDescent="0.2">
      <c r="C88" s="65"/>
      <c r="D88" s="65"/>
      <c r="E88" s="65"/>
      <c r="F88" s="65"/>
      <c r="G88" s="65"/>
      <c r="H88" s="65"/>
    </row>
    <row r="89" spans="1:8" ht="12" customHeight="1" x14ac:dyDescent="0.2">
      <c r="C89" s="65"/>
      <c r="D89" s="65"/>
      <c r="E89" s="65"/>
      <c r="F89" s="65"/>
      <c r="G89" s="65"/>
      <c r="H89" s="65"/>
    </row>
    <row r="90" spans="1:8" ht="12" customHeight="1" x14ac:dyDescent="0.2">
      <c r="C90" s="65"/>
      <c r="D90" s="65"/>
      <c r="E90" s="65"/>
      <c r="F90" s="65"/>
      <c r="G90" s="65"/>
      <c r="H90" s="65"/>
    </row>
    <row r="91" spans="1:8" ht="12" customHeight="1" x14ac:dyDescent="0.2">
      <c r="C91" s="65"/>
      <c r="D91" s="65"/>
      <c r="E91" s="65"/>
      <c r="F91" s="65"/>
      <c r="G91" s="65"/>
      <c r="H91" s="65"/>
    </row>
    <row r="92" spans="1:8" ht="12" customHeight="1" x14ac:dyDescent="0.2">
      <c r="C92" s="65"/>
      <c r="D92" s="65"/>
      <c r="E92" s="65"/>
      <c r="F92" s="65"/>
      <c r="G92" s="65"/>
      <c r="H92" s="65"/>
    </row>
    <row r="93" spans="1:8" ht="12" customHeight="1" x14ac:dyDescent="0.2">
      <c r="C93" s="65"/>
      <c r="D93" s="65"/>
      <c r="E93" s="65"/>
      <c r="F93" s="65"/>
      <c r="G93" s="65"/>
      <c r="H93" s="65"/>
    </row>
    <row r="94" spans="1:8" ht="12" customHeight="1" x14ac:dyDescent="0.2">
      <c r="C94" s="65"/>
      <c r="D94" s="65"/>
      <c r="E94" s="65"/>
      <c r="F94" s="65"/>
      <c r="G94" s="65"/>
      <c r="H94" s="65"/>
    </row>
    <row r="95" spans="1:8" ht="12" customHeight="1" x14ac:dyDescent="0.2">
      <c r="C95" s="65"/>
      <c r="D95" s="65"/>
      <c r="E95" s="65"/>
      <c r="F95" s="65"/>
      <c r="G95" s="65"/>
      <c r="H95" s="65"/>
    </row>
    <row r="96" spans="1:8" ht="12" customHeight="1" x14ac:dyDescent="0.2">
      <c r="C96" s="65"/>
      <c r="D96" s="65"/>
      <c r="E96" s="65"/>
      <c r="F96" s="65"/>
      <c r="G96" s="65"/>
      <c r="H96" s="65"/>
    </row>
    <row r="97" spans="3:8" ht="12" customHeight="1" x14ac:dyDescent="0.2">
      <c r="C97" s="65"/>
      <c r="D97" s="65"/>
      <c r="E97" s="65"/>
      <c r="F97" s="65"/>
      <c r="G97" s="65"/>
      <c r="H97" s="65"/>
    </row>
    <row r="98" spans="3:8" ht="12" customHeight="1" x14ac:dyDescent="0.2">
      <c r="C98" s="65"/>
      <c r="D98" s="65"/>
      <c r="E98" s="65"/>
      <c r="F98" s="65"/>
      <c r="G98" s="65"/>
      <c r="H98" s="65"/>
    </row>
    <row r="99" spans="3:8" ht="12" customHeight="1" x14ac:dyDescent="0.2">
      <c r="C99" s="65"/>
      <c r="D99" s="65"/>
      <c r="E99" s="65"/>
      <c r="F99" s="65"/>
      <c r="G99" s="65"/>
      <c r="H99" s="65"/>
    </row>
    <row r="100" spans="3:8" ht="12" customHeight="1" x14ac:dyDescent="0.2">
      <c r="C100" s="65"/>
      <c r="D100" s="65"/>
      <c r="E100" s="65"/>
      <c r="F100" s="65"/>
      <c r="G100" s="65"/>
      <c r="H100" s="65"/>
    </row>
    <row r="101" spans="3:8" ht="12.75" x14ac:dyDescent="0.2">
      <c r="C101" s="65"/>
      <c r="D101" s="65"/>
      <c r="E101" s="65"/>
      <c r="F101" s="65"/>
      <c r="G101" s="65"/>
      <c r="H101" s="65"/>
    </row>
    <row r="102" spans="3:8" ht="12.75" x14ac:dyDescent="0.2">
      <c r="C102" s="65"/>
      <c r="D102" s="65"/>
      <c r="E102" s="65"/>
      <c r="F102" s="65"/>
      <c r="G102" s="65"/>
      <c r="H102" s="65"/>
    </row>
    <row r="103" spans="3:8" ht="12.75" x14ac:dyDescent="0.2">
      <c r="C103" s="65"/>
      <c r="D103" s="65"/>
      <c r="E103" s="65"/>
      <c r="F103" s="65"/>
      <c r="G103" s="65"/>
      <c r="H103" s="65"/>
    </row>
    <row r="104" spans="3:8" ht="12.75" x14ac:dyDescent="0.2">
      <c r="C104" s="65"/>
      <c r="D104" s="65"/>
      <c r="E104" s="65"/>
      <c r="F104" s="65"/>
      <c r="G104" s="65"/>
      <c r="H104" s="65"/>
    </row>
    <row r="105" spans="3:8" ht="12.75" x14ac:dyDescent="0.2">
      <c r="C105" s="65"/>
      <c r="D105" s="65"/>
      <c r="E105" s="65"/>
      <c r="F105" s="65"/>
      <c r="G105" s="65"/>
      <c r="H105" s="65"/>
    </row>
    <row r="106" spans="3:8" ht="12.75" x14ac:dyDescent="0.2">
      <c r="C106" s="65"/>
      <c r="D106" s="65"/>
      <c r="E106" s="65"/>
      <c r="F106" s="65"/>
      <c r="G106" s="65"/>
      <c r="H106" s="65"/>
    </row>
    <row r="107" spans="3:8" ht="12.75" x14ac:dyDescent="0.2">
      <c r="C107" s="65"/>
      <c r="D107" s="65"/>
      <c r="E107" s="65"/>
      <c r="F107" s="65"/>
      <c r="G107" s="65"/>
      <c r="H107" s="65"/>
    </row>
    <row r="108" spans="3:8" ht="12.75" x14ac:dyDescent="0.2">
      <c r="C108" s="65"/>
      <c r="D108" s="65"/>
      <c r="E108" s="65"/>
      <c r="F108" s="65"/>
      <c r="G108" s="65"/>
      <c r="H108" s="65"/>
    </row>
    <row r="109" spans="3:8" ht="12.75" x14ac:dyDescent="0.2">
      <c r="C109" s="65"/>
      <c r="D109" s="65"/>
      <c r="E109" s="65"/>
      <c r="F109" s="65"/>
      <c r="G109" s="65"/>
      <c r="H109" s="65"/>
    </row>
    <row r="110" spans="3:8" ht="12.75" x14ac:dyDescent="0.2">
      <c r="C110" s="65"/>
      <c r="D110" s="65"/>
      <c r="E110" s="65"/>
      <c r="F110" s="65"/>
      <c r="G110" s="65"/>
      <c r="H110" s="65"/>
    </row>
    <row r="111" spans="3:8" ht="12.75" x14ac:dyDescent="0.2">
      <c r="C111" s="65"/>
      <c r="D111" s="65"/>
      <c r="E111" s="65"/>
      <c r="F111" s="65"/>
      <c r="G111" s="65"/>
      <c r="H111" s="65"/>
    </row>
    <row r="112" spans="3:8" ht="12.75" x14ac:dyDescent="0.2">
      <c r="C112" s="65"/>
      <c r="D112" s="65"/>
      <c r="E112" s="65"/>
      <c r="F112" s="65"/>
      <c r="G112" s="65"/>
      <c r="H112" s="65"/>
    </row>
    <row r="113" spans="3:8" ht="12.75" x14ac:dyDescent="0.2">
      <c r="C113" s="65"/>
      <c r="D113" s="65"/>
      <c r="E113" s="65"/>
      <c r="F113" s="65"/>
      <c r="G113" s="65"/>
      <c r="H113" s="65"/>
    </row>
    <row r="114" spans="3:8" ht="12.75" x14ac:dyDescent="0.2">
      <c r="C114" s="65"/>
      <c r="D114" s="65"/>
      <c r="E114" s="65"/>
      <c r="F114" s="65"/>
      <c r="G114" s="65"/>
      <c r="H114" s="65"/>
    </row>
    <row r="115" spans="3:8" ht="12.75" x14ac:dyDescent="0.2">
      <c r="C115" s="65"/>
      <c r="D115" s="65"/>
      <c r="E115" s="65"/>
      <c r="F115" s="65"/>
      <c r="G115" s="65"/>
      <c r="H115" s="65"/>
    </row>
    <row r="116" spans="3:8" ht="12.75" x14ac:dyDescent="0.2">
      <c r="C116" s="65"/>
      <c r="D116" s="65"/>
      <c r="E116" s="65"/>
      <c r="F116" s="65"/>
      <c r="G116" s="65"/>
      <c r="H116" s="65"/>
    </row>
    <row r="117" spans="3:8" ht="12.75" x14ac:dyDescent="0.2">
      <c r="C117" s="65"/>
      <c r="D117" s="65"/>
      <c r="E117" s="65"/>
      <c r="F117" s="65"/>
      <c r="G117" s="65"/>
      <c r="H117" s="65"/>
    </row>
    <row r="118" spans="3:8" ht="12.75" x14ac:dyDescent="0.2">
      <c r="C118" s="65"/>
      <c r="D118" s="65"/>
      <c r="E118" s="65"/>
      <c r="F118" s="65"/>
      <c r="G118" s="65"/>
      <c r="H118" s="65"/>
    </row>
    <row r="119" spans="3:8" ht="12.75" x14ac:dyDescent="0.2">
      <c r="C119" s="65"/>
      <c r="D119" s="65"/>
      <c r="E119" s="65"/>
      <c r="F119" s="65"/>
      <c r="G119" s="65"/>
      <c r="H119" s="65"/>
    </row>
    <row r="120" spans="3:8" ht="12.75" x14ac:dyDescent="0.2">
      <c r="C120" s="65"/>
      <c r="D120" s="65"/>
      <c r="E120" s="65"/>
      <c r="F120" s="65"/>
      <c r="G120" s="65"/>
      <c r="H120" s="65"/>
    </row>
    <row r="121" spans="3:8" ht="12.75" x14ac:dyDescent="0.2">
      <c r="C121" s="65"/>
      <c r="D121" s="65"/>
      <c r="E121" s="65"/>
      <c r="F121" s="65"/>
      <c r="G121" s="65"/>
      <c r="H121" s="65"/>
    </row>
    <row r="122" spans="3:8" ht="12.75" x14ac:dyDescent="0.2">
      <c r="C122" s="65"/>
      <c r="D122" s="65"/>
      <c r="E122" s="65"/>
      <c r="F122" s="65"/>
      <c r="G122" s="65"/>
      <c r="H122" s="65"/>
    </row>
    <row r="123" spans="3:8" ht="12.75" x14ac:dyDescent="0.2">
      <c r="C123" s="65"/>
      <c r="D123" s="65"/>
      <c r="E123" s="65"/>
      <c r="F123" s="65"/>
      <c r="G123" s="65"/>
      <c r="H123" s="65"/>
    </row>
    <row r="124" spans="3:8" ht="12.75" x14ac:dyDescent="0.2">
      <c r="C124" s="65"/>
      <c r="D124" s="65"/>
      <c r="E124" s="65"/>
      <c r="F124" s="65"/>
      <c r="G124" s="65"/>
      <c r="H124" s="65"/>
    </row>
    <row r="125" spans="3:8" ht="12.75" x14ac:dyDescent="0.2">
      <c r="C125" s="65"/>
      <c r="D125" s="65"/>
      <c r="E125" s="65"/>
      <c r="F125" s="65"/>
      <c r="G125" s="65"/>
      <c r="H125" s="65"/>
    </row>
    <row r="126" spans="3:8" ht="12.75" x14ac:dyDescent="0.2">
      <c r="C126" s="65"/>
      <c r="D126" s="65"/>
      <c r="E126" s="65"/>
      <c r="F126" s="65"/>
      <c r="G126" s="65"/>
      <c r="H126" s="65"/>
    </row>
    <row r="127" spans="3:8" ht="12.75" x14ac:dyDescent="0.2">
      <c r="C127" s="65"/>
      <c r="D127" s="65"/>
      <c r="E127" s="65"/>
      <c r="F127" s="65"/>
      <c r="G127" s="65"/>
      <c r="H127" s="65"/>
    </row>
    <row r="128" spans="3:8" ht="12.75" x14ac:dyDescent="0.2">
      <c r="C128" s="65"/>
      <c r="D128" s="65"/>
      <c r="E128" s="65"/>
      <c r="F128" s="65"/>
      <c r="G128" s="65"/>
      <c r="H128" s="65"/>
    </row>
    <row r="129" spans="3:8" ht="12.75" x14ac:dyDescent="0.2">
      <c r="C129" s="65"/>
      <c r="D129" s="65"/>
      <c r="E129" s="65"/>
      <c r="F129" s="65"/>
      <c r="G129" s="65"/>
      <c r="H129" s="65"/>
    </row>
    <row r="130" spans="3:8" ht="12.75" x14ac:dyDescent="0.2">
      <c r="C130" s="65"/>
      <c r="D130" s="65"/>
      <c r="E130" s="65"/>
      <c r="F130" s="65"/>
      <c r="G130" s="65"/>
      <c r="H130" s="65"/>
    </row>
    <row r="131" spans="3:8" ht="12.75" x14ac:dyDescent="0.2">
      <c r="C131" s="65"/>
      <c r="D131" s="65"/>
      <c r="E131" s="65"/>
      <c r="F131" s="65"/>
      <c r="G131" s="65"/>
      <c r="H131" s="65"/>
    </row>
    <row r="132" spans="3:8" ht="12.75" x14ac:dyDescent="0.2">
      <c r="C132" s="65"/>
      <c r="D132" s="65"/>
      <c r="E132" s="65"/>
      <c r="F132" s="65"/>
      <c r="G132" s="65"/>
      <c r="H132" s="65"/>
    </row>
    <row r="133" spans="3:8" ht="12.75" x14ac:dyDescent="0.2">
      <c r="C133" s="65"/>
      <c r="D133" s="65"/>
      <c r="E133" s="65"/>
      <c r="F133" s="65"/>
      <c r="G133" s="65"/>
      <c r="H133" s="65"/>
    </row>
    <row r="134" spans="3:8" ht="12.75" x14ac:dyDescent="0.2">
      <c r="C134" s="65"/>
      <c r="D134" s="65"/>
      <c r="E134" s="65"/>
      <c r="F134" s="65"/>
      <c r="G134" s="65"/>
      <c r="H134" s="65"/>
    </row>
    <row r="135" spans="3:8" ht="12.75" x14ac:dyDescent="0.2">
      <c r="C135" s="65"/>
      <c r="D135" s="65"/>
      <c r="E135" s="65"/>
      <c r="F135" s="65"/>
      <c r="G135" s="65"/>
      <c r="H135" s="65"/>
    </row>
    <row r="136" spans="3:8" ht="12.75" x14ac:dyDescent="0.2">
      <c r="C136" s="65"/>
      <c r="D136" s="65"/>
      <c r="E136" s="65"/>
      <c r="F136" s="65"/>
      <c r="G136" s="65"/>
      <c r="H136" s="65"/>
    </row>
    <row r="137" spans="3:8" ht="12.75" x14ac:dyDescent="0.2">
      <c r="C137" s="65"/>
      <c r="D137" s="65"/>
      <c r="E137" s="65"/>
      <c r="F137" s="65"/>
      <c r="G137" s="65"/>
      <c r="H137" s="65"/>
    </row>
    <row r="138" spans="3:8" ht="12.75" x14ac:dyDescent="0.2">
      <c r="C138" s="65"/>
      <c r="D138" s="65"/>
      <c r="E138" s="65"/>
      <c r="F138" s="65"/>
      <c r="G138" s="65"/>
      <c r="H138" s="65"/>
    </row>
    <row r="139" spans="3:8" ht="12.75" x14ac:dyDescent="0.2">
      <c r="C139" s="65"/>
      <c r="D139" s="65"/>
      <c r="E139" s="65"/>
      <c r="F139" s="65"/>
      <c r="G139" s="65"/>
      <c r="H139" s="65"/>
    </row>
    <row r="140" spans="3:8" ht="12.75" x14ac:dyDescent="0.2">
      <c r="C140" s="65"/>
      <c r="D140" s="65"/>
      <c r="E140" s="65"/>
      <c r="F140" s="65"/>
      <c r="G140" s="65"/>
      <c r="H140" s="65"/>
    </row>
    <row r="141" spans="3:8" ht="12.75" x14ac:dyDescent="0.2">
      <c r="C141" s="65"/>
      <c r="D141" s="65"/>
      <c r="E141" s="65"/>
      <c r="F141" s="65"/>
      <c r="G141" s="65"/>
      <c r="H141" s="65"/>
    </row>
    <row r="142" spans="3:8" ht="12.75" x14ac:dyDescent="0.2">
      <c r="C142" s="65"/>
      <c r="D142" s="65"/>
      <c r="E142" s="65"/>
      <c r="F142" s="65"/>
      <c r="G142" s="65"/>
      <c r="H142" s="65"/>
    </row>
    <row r="143" spans="3:8" ht="12.75" x14ac:dyDescent="0.2">
      <c r="C143" s="65"/>
      <c r="D143" s="65"/>
      <c r="E143" s="65"/>
      <c r="F143" s="65"/>
      <c r="G143" s="65"/>
      <c r="H143" s="65"/>
    </row>
    <row r="144" spans="3:8" ht="12.75" x14ac:dyDescent="0.2">
      <c r="C144" s="65"/>
      <c r="D144" s="65"/>
      <c r="E144" s="65"/>
      <c r="F144" s="65"/>
      <c r="G144" s="65"/>
      <c r="H144" s="65"/>
    </row>
    <row r="145" spans="3:8" ht="12.75" x14ac:dyDescent="0.2">
      <c r="C145" s="65"/>
      <c r="D145" s="65"/>
      <c r="E145" s="65"/>
      <c r="F145" s="65"/>
      <c r="G145" s="65"/>
      <c r="H145" s="65"/>
    </row>
    <row r="146" spans="3:8" ht="12.75" x14ac:dyDescent="0.2">
      <c r="C146" s="65"/>
      <c r="D146" s="65"/>
      <c r="E146" s="65"/>
      <c r="F146" s="65"/>
      <c r="G146" s="65"/>
      <c r="H146" s="65"/>
    </row>
    <row r="147" spans="3:8" ht="12.75" x14ac:dyDescent="0.2">
      <c r="C147" s="65"/>
      <c r="D147" s="65"/>
      <c r="E147" s="65"/>
      <c r="F147" s="65"/>
      <c r="G147" s="65"/>
      <c r="H147" s="65"/>
    </row>
    <row r="148" spans="3:8" ht="12.75" x14ac:dyDescent="0.2">
      <c r="C148" s="65"/>
      <c r="D148" s="65"/>
      <c r="E148" s="65"/>
      <c r="F148" s="65"/>
      <c r="G148" s="65"/>
      <c r="H148" s="65"/>
    </row>
    <row r="149" spans="3:8" ht="12.75" x14ac:dyDescent="0.2">
      <c r="C149" s="65"/>
      <c r="D149" s="65"/>
      <c r="E149" s="65"/>
      <c r="F149" s="65"/>
      <c r="G149" s="65"/>
      <c r="H149" s="65"/>
    </row>
    <row r="150" spans="3:8" ht="12.75" x14ac:dyDescent="0.2">
      <c r="C150" s="65"/>
      <c r="D150" s="65"/>
      <c r="E150" s="65"/>
      <c r="F150" s="65"/>
      <c r="G150" s="65"/>
      <c r="H150" s="65"/>
    </row>
    <row r="151" spans="3:8" ht="12.75" x14ac:dyDescent="0.2">
      <c r="C151" s="65"/>
      <c r="D151" s="65"/>
      <c r="E151" s="65"/>
      <c r="F151" s="65"/>
      <c r="G151" s="65"/>
      <c r="H151" s="65"/>
    </row>
    <row r="152" spans="3:8" ht="12.75" x14ac:dyDescent="0.2">
      <c r="C152" s="65"/>
      <c r="D152" s="65"/>
      <c r="E152" s="65"/>
      <c r="F152" s="65"/>
      <c r="G152" s="65"/>
      <c r="H152" s="65"/>
    </row>
    <row r="153" spans="3:8" ht="12.75" x14ac:dyDescent="0.2">
      <c r="C153" s="65"/>
      <c r="D153" s="65"/>
      <c r="E153" s="65"/>
      <c r="F153" s="65"/>
      <c r="G153" s="65"/>
      <c r="H153" s="65"/>
    </row>
    <row r="154" spans="3:8" ht="12.75" x14ac:dyDescent="0.2">
      <c r="C154" s="65"/>
      <c r="D154" s="65"/>
      <c r="E154" s="65"/>
      <c r="F154" s="65"/>
      <c r="G154" s="65"/>
      <c r="H154" s="65"/>
    </row>
    <row r="155" spans="3:8" ht="12.75" x14ac:dyDescent="0.2">
      <c r="C155" s="65"/>
      <c r="D155" s="65"/>
      <c r="E155" s="65"/>
      <c r="F155" s="65"/>
      <c r="G155" s="65"/>
      <c r="H155" s="65"/>
    </row>
    <row r="156" spans="3:8" ht="12.75" x14ac:dyDescent="0.2">
      <c r="C156" s="65"/>
      <c r="D156" s="65"/>
      <c r="E156" s="65"/>
      <c r="F156" s="65"/>
      <c r="G156" s="65"/>
      <c r="H156" s="65"/>
    </row>
    <row r="157" spans="3:8" ht="12.75" x14ac:dyDescent="0.2">
      <c r="C157" s="65"/>
      <c r="D157" s="65"/>
      <c r="E157" s="65"/>
      <c r="F157" s="65"/>
      <c r="G157" s="65"/>
      <c r="H157" s="65"/>
    </row>
    <row r="158" spans="3:8" ht="12.75" x14ac:dyDescent="0.2">
      <c r="C158" s="65"/>
      <c r="D158" s="65"/>
      <c r="E158" s="65"/>
      <c r="F158" s="65"/>
      <c r="G158" s="65"/>
      <c r="H158" s="65"/>
    </row>
    <row r="159" spans="3:8" ht="12.75" x14ac:dyDescent="0.2">
      <c r="C159" s="65"/>
      <c r="D159" s="65"/>
      <c r="E159" s="65"/>
      <c r="F159" s="65"/>
      <c r="G159" s="65"/>
      <c r="H159" s="65"/>
    </row>
    <row r="160" spans="3:8" ht="12.75" x14ac:dyDescent="0.2">
      <c r="C160" s="65"/>
      <c r="D160" s="65"/>
      <c r="E160" s="65"/>
      <c r="F160" s="65"/>
      <c r="G160" s="65"/>
      <c r="H160" s="65"/>
    </row>
  </sheetData>
  <mergeCells count="54">
    <mergeCell ref="C63:H63"/>
    <mergeCell ref="C72:H72"/>
    <mergeCell ref="C73:H73"/>
    <mergeCell ref="C51:H51"/>
    <mergeCell ref="C4:H4"/>
    <mergeCell ref="C56:H56"/>
    <mergeCell ref="C57:H57"/>
    <mergeCell ref="C58:H58"/>
    <mergeCell ref="C59:H59"/>
    <mergeCell ref="C60:H60"/>
    <mergeCell ref="C61:H61"/>
    <mergeCell ref="C46:H46"/>
    <mergeCell ref="C48:H48"/>
    <mergeCell ref="C49:H49"/>
    <mergeCell ref="C50:H50"/>
    <mergeCell ref="C52:H52"/>
    <mergeCell ref="C54:H54"/>
    <mergeCell ref="C37:C45"/>
    <mergeCell ref="D37:D40"/>
    <mergeCell ref="E37:H39"/>
    <mergeCell ref="E40:H40"/>
    <mergeCell ref="D41:D45"/>
    <mergeCell ref="E41:H44"/>
    <mergeCell ref="E45:H45"/>
    <mergeCell ref="C31:D36"/>
    <mergeCell ref="E31:H31"/>
    <mergeCell ref="E32:H32"/>
    <mergeCell ref="E33:H33"/>
    <mergeCell ref="E34:H34"/>
    <mergeCell ref="E35:H35"/>
    <mergeCell ref="E36:H36"/>
    <mergeCell ref="C19:H19"/>
    <mergeCell ref="C20:H20"/>
    <mergeCell ref="C21:H21"/>
    <mergeCell ref="C22:H22"/>
    <mergeCell ref="C26:D30"/>
    <mergeCell ref="E26:H29"/>
    <mergeCell ref="E30:H30"/>
    <mergeCell ref="A2:E2"/>
    <mergeCell ref="A1:H1"/>
    <mergeCell ref="A3:A61"/>
    <mergeCell ref="C3:H3"/>
    <mergeCell ref="C5:H5"/>
    <mergeCell ref="C6:H6"/>
    <mergeCell ref="C7:H7"/>
    <mergeCell ref="C8:H8"/>
    <mergeCell ref="C9:H9"/>
    <mergeCell ref="C10:H10"/>
    <mergeCell ref="C11:H11"/>
    <mergeCell ref="C23:H23"/>
    <mergeCell ref="C14:H14"/>
    <mergeCell ref="C15:H15"/>
    <mergeCell ref="C16:H16"/>
    <mergeCell ref="C17:H17"/>
  </mergeCells>
  <printOptions horizontalCentered="1"/>
  <pageMargins left="0.25" right="0.25" top="0.75" bottom="0.75" header="0" footer="0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view="pageBreakPreview" zoomScaleSheetLayoutView="100" workbookViewId="0">
      <selection activeCell="H5" sqref="H5"/>
    </sheetView>
  </sheetViews>
  <sheetFormatPr defaultColWidth="0" defaultRowHeight="12.75" customHeight="1" zeroHeight="1" x14ac:dyDescent="0.25"/>
  <cols>
    <col min="1" max="1" width="1.85546875" style="85" customWidth="1"/>
    <col min="2" max="2" width="3.7109375" style="91" customWidth="1"/>
    <col min="3" max="3" width="12.7109375" style="85" customWidth="1"/>
    <col min="4" max="4" width="11.7109375" style="85" customWidth="1"/>
    <col min="5" max="5" width="25.85546875" style="85" bestFit="1" customWidth="1"/>
    <col min="6" max="6" width="9.85546875" style="85" customWidth="1"/>
    <col min="7" max="7" width="10.7109375" style="86" customWidth="1"/>
    <col min="8" max="8" width="21.42578125" style="85" customWidth="1"/>
    <col min="9" max="10" width="8.7109375" style="86" customWidth="1"/>
    <col min="11" max="11" width="3.42578125" style="86" customWidth="1"/>
    <col min="12" max="12" width="2.42578125" style="85" customWidth="1"/>
    <col min="13" max="256" width="0" style="85" hidden="1"/>
    <col min="257" max="257" width="1.85546875" style="85" customWidth="1"/>
    <col min="258" max="258" width="3.7109375" style="85" customWidth="1"/>
    <col min="259" max="259" width="12.7109375" style="85" customWidth="1"/>
    <col min="260" max="260" width="11.7109375" style="85" customWidth="1"/>
    <col min="261" max="261" width="12.5703125" style="85" customWidth="1"/>
    <col min="262" max="262" width="9.85546875" style="85" customWidth="1"/>
    <col min="263" max="263" width="10.7109375" style="85" customWidth="1"/>
    <col min="264" max="266" width="8.7109375" style="85" customWidth="1"/>
    <col min="267" max="267" width="3.42578125" style="85" customWidth="1"/>
    <col min="268" max="268" width="2.42578125" style="85" customWidth="1"/>
    <col min="269" max="512" width="0" style="85" hidden="1"/>
    <col min="513" max="513" width="1.85546875" style="85" customWidth="1"/>
    <col min="514" max="514" width="3.7109375" style="85" customWidth="1"/>
    <col min="515" max="515" width="12.7109375" style="85" customWidth="1"/>
    <col min="516" max="516" width="11.7109375" style="85" customWidth="1"/>
    <col min="517" max="517" width="12.5703125" style="85" customWidth="1"/>
    <col min="518" max="518" width="9.85546875" style="85" customWidth="1"/>
    <col min="519" max="519" width="10.7109375" style="85" customWidth="1"/>
    <col min="520" max="522" width="8.7109375" style="85" customWidth="1"/>
    <col min="523" max="523" width="3.42578125" style="85" customWidth="1"/>
    <col min="524" max="524" width="2.42578125" style="85" customWidth="1"/>
    <col min="525" max="768" width="0" style="85" hidden="1"/>
    <col min="769" max="769" width="1.85546875" style="85" customWidth="1"/>
    <col min="770" max="770" width="3.7109375" style="85" customWidth="1"/>
    <col min="771" max="771" width="12.7109375" style="85" customWidth="1"/>
    <col min="772" max="772" width="11.7109375" style="85" customWidth="1"/>
    <col min="773" max="773" width="12.5703125" style="85" customWidth="1"/>
    <col min="774" max="774" width="9.85546875" style="85" customWidth="1"/>
    <col min="775" max="775" width="10.7109375" style="85" customWidth="1"/>
    <col min="776" max="778" width="8.7109375" style="85" customWidth="1"/>
    <col min="779" max="779" width="3.42578125" style="85" customWidth="1"/>
    <col min="780" max="780" width="2.42578125" style="85" customWidth="1"/>
    <col min="781" max="1024" width="0" style="85" hidden="1"/>
    <col min="1025" max="1025" width="1.85546875" style="85" customWidth="1"/>
    <col min="1026" max="1026" width="3.7109375" style="85" customWidth="1"/>
    <col min="1027" max="1027" width="12.7109375" style="85" customWidth="1"/>
    <col min="1028" max="1028" width="11.7109375" style="85" customWidth="1"/>
    <col min="1029" max="1029" width="12.5703125" style="85" customWidth="1"/>
    <col min="1030" max="1030" width="9.85546875" style="85" customWidth="1"/>
    <col min="1031" max="1031" width="10.7109375" style="85" customWidth="1"/>
    <col min="1032" max="1034" width="8.7109375" style="85" customWidth="1"/>
    <col min="1035" max="1035" width="3.42578125" style="85" customWidth="1"/>
    <col min="1036" max="1036" width="2.42578125" style="85" customWidth="1"/>
    <col min="1037" max="1280" width="0" style="85" hidden="1"/>
    <col min="1281" max="1281" width="1.85546875" style="85" customWidth="1"/>
    <col min="1282" max="1282" width="3.7109375" style="85" customWidth="1"/>
    <col min="1283" max="1283" width="12.7109375" style="85" customWidth="1"/>
    <col min="1284" max="1284" width="11.7109375" style="85" customWidth="1"/>
    <col min="1285" max="1285" width="12.5703125" style="85" customWidth="1"/>
    <col min="1286" max="1286" width="9.85546875" style="85" customWidth="1"/>
    <col min="1287" max="1287" width="10.7109375" style="85" customWidth="1"/>
    <col min="1288" max="1290" width="8.7109375" style="85" customWidth="1"/>
    <col min="1291" max="1291" width="3.42578125" style="85" customWidth="1"/>
    <col min="1292" max="1292" width="2.42578125" style="85" customWidth="1"/>
    <col min="1293" max="1536" width="0" style="85" hidden="1"/>
    <col min="1537" max="1537" width="1.85546875" style="85" customWidth="1"/>
    <col min="1538" max="1538" width="3.7109375" style="85" customWidth="1"/>
    <col min="1539" max="1539" width="12.7109375" style="85" customWidth="1"/>
    <col min="1540" max="1540" width="11.7109375" style="85" customWidth="1"/>
    <col min="1541" max="1541" width="12.5703125" style="85" customWidth="1"/>
    <col min="1542" max="1542" width="9.85546875" style="85" customWidth="1"/>
    <col min="1543" max="1543" width="10.7109375" style="85" customWidth="1"/>
    <col min="1544" max="1546" width="8.7109375" style="85" customWidth="1"/>
    <col min="1547" max="1547" width="3.42578125" style="85" customWidth="1"/>
    <col min="1548" max="1548" width="2.42578125" style="85" customWidth="1"/>
    <col min="1549" max="1792" width="0" style="85" hidden="1"/>
    <col min="1793" max="1793" width="1.85546875" style="85" customWidth="1"/>
    <col min="1794" max="1794" width="3.7109375" style="85" customWidth="1"/>
    <col min="1795" max="1795" width="12.7109375" style="85" customWidth="1"/>
    <col min="1796" max="1796" width="11.7109375" style="85" customWidth="1"/>
    <col min="1797" max="1797" width="12.5703125" style="85" customWidth="1"/>
    <col min="1798" max="1798" width="9.85546875" style="85" customWidth="1"/>
    <col min="1799" max="1799" width="10.7109375" style="85" customWidth="1"/>
    <col min="1800" max="1802" width="8.7109375" style="85" customWidth="1"/>
    <col min="1803" max="1803" width="3.42578125" style="85" customWidth="1"/>
    <col min="1804" max="1804" width="2.42578125" style="85" customWidth="1"/>
    <col min="1805" max="2048" width="0" style="85" hidden="1"/>
    <col min="2049" max="2049" width="1.85546875" style="85" customWidth="1"/>
    <col min="2050" max="2050" width="3.7109375" style="85" customWidth="1"/>
    <col min="2051" max="2051" width="12.7109375" style="85" customWidth="1"/>
    <col min="2052" max="2052" width="11.7109375" style="85" customWidth="1"/>
    <col min="2053" max="2053" width="12.5703125" style="85" customWidth="1"/>
    <col min="2054" max="2054" width="9.85546875" style="85" customWidth="1"/>
    <col min="2055" max="2055" width="10.7109375" style="85" customWidth="1"/>
    <col min="2056" max="2058" width="8.7109375" style="85" customWidth="1"/>
    <col min="2059" max="2059" width="3.42578125" style="85" customWidth="1"/>
    <col min="2060" max="2060" width="2.42578125" style="85" customWidth="1"/>
    <col min="2061" max="2304" width="0" style="85" hidden="1"/>
    <col min="2305" max="2305" width="1.85546875" style="85" customWidth="1"/>
    <col min="2306" max="2306" width="3.7109375" style="85" customWidth="1"/>
    <col min="2307" max="2307" width="12.7109375" style="85" customWidth="1"/>
    <col min="2308" max="2308" width="11.7109375" style="85" customWidth="1"/>
    <col min="2309" max="2309" width="12.5703125" style="85" customWidth="1"/>
    <col min="2310" max="2310" width="9.85546875" style="85" customWidth="1"/>
    <col min="2311" max="2311" width="10.7109375" style="85" customWidth="1"/>
    <col min="2312" max="2314" width="8.7109375" style="85" customWidth="1"/>
    <col min="2315" max="2315" width="3.42578125" style="85" customWidth="1"/>
    <col min="2316" max="2316" width="2.42578125" style="85" customWidth="1"/>
    <col min="2317" max="2560" width="0" style="85" hidden="1"/>
    <col min="2561" max="2561" width="1.85546875" style="85" customWidth="1"/>
    <col min="2562" max="2562" width="3.7109375" style="85" customWidth="1"/>
    <col min="2563" max="2563" width="12.7109375" style="85" customWidth="1"/>
    <col min="2564" max="2564" width="11.7109375" style="85" customWidth="1"/>
    <col min="2565" max="2565" width="12.5703125" style="85" customWidth="1"/>
    <col min="2566" max="2566" width="9.85546875" style="85" customWidth="1"/>
    <col min="2567" max="2567" width="10.7109375" style="85" customWidth="1"/>
    <col min="2568" max="2570" width="8.7109375" style="85" customWidth="1"/>
    <col min="2571" max="2571" width="3.42578125" style="85" customWidth="1"/>
    <col min="2572" max="2572" width="2.42578125" style="85" customWidth="1"/>
    <col min="2573" max="2816" width="0" style="85" hidden="1"/>
    <col min="2817" max="2817" width="1.85546875" style="85" customWidth="1"/>
    <col min="2818" max="2818" width="3.7109375" style="85" customWidth="1"/>
    <col min="2819" max="2819" width="12.7109375" style="85" customWidth="1"/>
    <col min="2820" max="2820" width="11.7109375" style="85" customWidth="1"/>
    <col min="2821" max="2821" width="12.5703125" style="85" customWidth="1"/>
    <col min="2822" max="2822" width="9.85546875" style="85" customWidth="1"/>
    <col min="2823" max="2823" width="10.7109375" style="85" customWidth="1"/>
    <col min="2824" max="2826" width="8.7109375" style="85" customWidth="1"/>
    <col min="2827" max="2827" width="3.42578125" style="85" customWidth="1"/>
    <col min="2828" max="2828" width="2.42578125" style="85" customWidth="1"/>
    <col min="2829" max="3072" width="0" style="85" hidden="1"/>
    <col min="3073" max="3073" width="1.85546875" style="85" customWidth="1"/>
    <col min="3074" max="3074" width="3.7109375" style="85" customWidth="1"/>
    <col min="3075" max="3075" width="12.7109375" style="85" customWidth="1"/>
    <col min="3076" max="3076" width="11.7109375" style="85" customWidth="1"/>
    <col min="3077" max="3077" width="12.5703125" style="85" customWidth="1"/>
    <col min="3078" max="3078" width="9.85546875" style="85" customWidth="1"/>
    <col min="3079" max="3079" width="10.7109375" style="85" customWidth="1"/>
    <col min="3080" max="3082" width="8.7109375" style="85" customWidth="1"/>
    <col min="3083" max="3083" width="3.42578125" style="85" customWidth="1"/>
    <col min="3084" max="3084" width="2.42578125" style="85" customWidth="1"/>
    <col min="3085" max="3328" width="0" style="85" hidden="1"/>
    <col min="3329" max="3329" width="1.85546875" style="85" customWidth="1"/>
    <col min="3330" max="3330" width="3.7109375" style="85" customWidth="1"/>
    <col min="3331" max="3331" width="12.7109375" style="85" customWidth="1"/>
    <col min="3332" max="3332" width="11.7109375" style="85" customWidth="1"/>
    <col min="3333" max="3333" width="12.5703125" style="85" customWidth="1"/>
    <col min="3334" max="3334" width="9.85546875" style="85" customWidth="1"/>
    <col min="3335" max="3335" width="10.7109375" style="85" customWidth="1"/>
    <col min="3336" max="3338" width="8.7109375" style="85" customWidth="1"/>
    <col min="3339" max="3339" width="3.42578125" style="85" customWidth="1"/>
    <col min="3340" max="3340" width="2.42578125" style="85" customWidth="1"/>
    <col min="3341" max="3584" width="0" style="85" hidden="1"/>
    <col min="3585" max="3585" width="1.85546875" style="85" customWidth="1"/>
    <col min="3586" max="3586" width="3.7109375" style="85" customWidth="1"/>
    <col min="3587" max="3587" width="12.7109375" style="85" customWidth="1"/>
    <col min="3588" max="3588" width="11.7109375" style="85" customWidth="1"/>
    <col min="3589" max="3589" width="12.5703125" style="85" customWidth="1"/>
    <col min="3590" max="3590" width="9.85546875" style="85" customWidth="1"/>
    <col min="3591" max="3591" width="10.7109375" style="85" customWidth="1"/>
    <col min="3592" max="3594" width="8.7109375" style="85" customWidth="1"/>
    <col min="3595" max="3595" width="3.42578125" style="85" customWidth="1"/>
    <col min="3596" max="3596" width="2.42578125" style="85" customWidth="1"/>
    <col min="3597" max="3840" width="0" style="85" hidden="1"/>
    <col min="3841" max="3841" width="1.85546875" style="85" customWidth="1"/>
    <col min="3842" max="3842" width="3.7109375" style="85" customWidth="1"/>
    <col min="3843" max="3843" width="12.7109375" style="85" customWidth="1"/>
    <col min="3844" max="3844" width="11.7109375" style="85" customWidth="1"/>
    <col min="3845" max="3845" width="12.5703125" style="85" customWidth="1"/>
    <col min="3846" max="3846" width="9.85546875" style="85" customWidth="1"/>
    <col min="3847" max="3847" width="10.7109375" style="85" customWidth="1"/>
    <col min="3848" max="3850" width="8.7109375" style="85" customWidth="1"/>
    <col min="3851" max="3851" width="3.42578125" style="85" customWidth="1"/>
    <col min="3852" max="3852" width="2.42578125" style="85" customWidth="1"/>
    <col min="3853" max="4096" width="0" style="85" hidden="1"/>
    <col min="4097" max="4097" width="1.85546875" style="85" customWidth="1"/>
    <col min="4098" max="4098" width="3.7109375" style="85" customWidth="1"/>
    <col min="4099" max="4099" width="12.7109375" style="85" customWidth="1"/>
    <col min="4100" max="4100" width="11.7109375" style="85" customWidth="1"/>
    <col min="4101" max="4101" width="12.5703125" style="85" customWidth="1"/>
    <col min="4102" max="4102" width="9.85546875" style="85" customWidth="1"/>
    <col min="4103" max="4103" width="10.7109375" style="85" customWidth="1"/>
    <col min="4104" max="4106" width="8.7109375" style="85" customWidth="1"/>
    <col min="4107" max="4107" width="3.42578125" style="85" customWidth="1"/>
    <col min="4108" max="4108" width="2.42578125" style="85" customWidth="1"/>
    <col min="4109" max="4352" width="0" style="85" hidden="1"/>
    <col min="4353" max="4353" width="1.85546875" style="85" customWidth="1"/>
    <col min="4354" max="4354" width="3.7109375" style="85" customWidth="1"/>
    <col min="4355" max="4355" width="12.7109375" style="85" customWidth="1"/>
    <col min="4356" max="4356" width="11.7109375" style="85" customWidth="1"/>
    <col min="4357" max="4357" width="12.5703125" style="85" customWidth="1"/>
    <col min="4358" max="4358" width="9.85546875" style="85" customWidth="1"/>
    <col min="4359" max="4359" width="10.7109375" style="85" customWidth="1"/>
    <col min="4360" max="4362" width="8.7109375" style="85" customWidth="1"/>
    <col min="4363" max="4363" width="3.42578125" style="85" customWidth="1"/>
    <col min="4364" max="4364" width="2.42578125" style="85" customWidth="1"/>
    <col min="4365" max="4608" width="0" style="85" hidden="1"/>
    <col min="4609" max="4609" width="1.85546875" style="85" customWidth="1"/>
    <col min="4610" max="4610" width="3.7109375" style="85" customWidth="1"/>
    <col min="4611" max="4611" width="12.7109375" style="85" customWidth="1"/>
    <col min="4612" max="4612" width="11.7109375" style="85" customWidth="1"/>
    <col min="4613" max="4613" width="12.5703125" style="85" customWidth="1"/>
    <col min="4614" max="4614" width="9.85546875" style="85" customWidth="1"/>
    <col min="4615" max="4615" width="10.7109375" style="85" customWidth="1"/>
    <col min="4616" max="4618" width="8.7109375" style="85" customWidth="1"/>
    <col min="4619" max="4619" width="3.42578125" style="85" customWidth="1"/>
    <col min="4620" max="4620" width="2.42578125" style="85" customWidth="1"/>
    <col min="4621" max="4864" width="0" style="85" hidden="1"/>
    <col min="4865" max="4865" width="1.85546875" style="85" customWidth="1"/>
    <col min="4866" max="4866" width="3.7109375" style="85" customWidth="1"/>
    <col min="4867" max="4867" width="12.7109375" style="85" customWidth="1"/>
    <col min="4868" max="4868" width="11.7109375" style="85" customWidth="1"/>
    <col min="4869" max="4869" width="12.5703125" style="85" customWidth="1"/>
    <col min="4870" max="4870" width="9.85546875" style="85" customWidth="1"/>
    <col min="4871" max="4871" width="10.7109375" style="85" customWidth="1"/>
    <col min="4872" max="4874" width="8.7109375" style="85" customWidth="1"/>
    <col min="4875" max="4875" width="3.42578125" style="85" customWidth="1"/>
    <col min="4876" max="4876" width="2.42578125" style="85" customWidth="1"/>
    <col min="4877" max="5120" width="0" style="85" hidden="1"/>
    <col min="5121" max="5121" width="1.85546875" style="85" customWidth="1"/>
    <col min="5122" max="5122" width="3.7109375" style="85" customWidth="1"/>
    <col min="5123" max="5123" width="12.7109375" style="85" customWidth="1"/>
    <col min="5124" max="5124" width="11.7109375" style="85" customWidth="1"/>
    <col min="5125" max="5125" width="12.5703125" style="85" customWidth="1"/>
    <col min="5126" max="5126" width="9.85546875" style="85" customWidth="1"/>
    <col min="5127" max="5127" width="10.7109375" style="85" customWidth="1"/>
    <col min="5128" max="5130" width="8.7109375" style="85" customWidth="1"/>
    <col min="5131" max="5131" width="3.42578125" style="85" customWidth="1"/>
    <col min="5132" max="5132" width="2.42578125" style="85" customWidth="1"/>
    <col min="5133" max="5376" width="0" style="85" hidden="1"/>
    <col min="5377" max="5377" width="1.85546875" style="85" customWidth="1"/>
    <col min="5378" max="5378" width="3.7109375" style="85" customWidth="1"/>
    <col min="5379" max="5379" width="12.7109375" style="85" customWidth="1"/>
    <col min="5380" max="5380" width="11.7109375" style="85" customWidth="1"/>
    <col min="5381" max="5381" width="12.5703125" style="85" customWidth="1"/>
    <col min="5382" max="5382" width="9.85546875" style="85" customWidth="1"/>
    <col min="5383" max="5383" width="10.7109375" style="85" customWidth="1"/>
    <col min="5384" max="5386" width="8.7109375" style="85" customWidth="1"/>
    <col min="5387" max="5387" width="3.42578125" style="85" customWidth="1"/>
    <col min="5388" max="5388" width="2.42578125" style="85" customWidth="1"/>
    <col min="5389" max="5632" width="0" style="85" hidden="1"/>
    <col min="5633" max="5633" width="1.85546875" style="85" customWidth="1"/>
    <col min="5634" max="5634" width="3.7109375" style="85" customWidth="1"/>
    <col min="5635" max="5635" width="12.7109375" style="85" customWidth="1"/>
    <col min="5636" max="5636" width="11.7109375" style="85" customWidth="1"/>
    <col min="5637" max="5637" width="12.5703125" style="85" customWidth="1"/>
    <col min="5638" max="5638" width="9.85546875" style="85" customWidth="1"/>
    <col min="5639" max="5639" width="10.7109375" style="85" customWidth="1"/>
    <col min="5640" max="5642" width="8.7109375" style="85" customWidth="1"/>
    <col min="5643" max="5643" width="3.42578125" style="85" customWidth="1"/>
    <col min="5644" max="5644" width="2.42578125" style="85" customWidth="1"/>
    <col min="5645" max="5888" width="0" style="85" hidden="1"/>
    <col min="5889" max="5889" width="1.85546875" style="85" customWidth="1"/>
    <col min="5890" max="5890" width="3.7109375" style="85" customWidth="1"/>
    <col min="5891" max="5891" width="12.7109375" style="85" customWidth="1"/>
    <col min="5892" max="5892" width="11.7109375" style="85" customWidth="1"/>
    <col min="5893" max="5893" width="12.5703125" style="85" customWidth="1"/>
    <col min="5894" max="5894" width="9.85546875" style="85" customWidth="1"/>
    <col min="5895" max="5895" width="10.7109375" style="85" customWidth="1"/>
    <col min="5896" max="5898" width="8.7109375" style="85" customWidth="1"/>
    <col min="5899" max="5899" width="3.42578125" style="85" customWidth="1"/>
    <col min="5900" max="5900" width="2.42578125" style="85" customWidth="1"/>
    <col min="5901" max="6144" width="0" style="85" hidden="1"/>
    <col min="6145" max="6145" width="1.85546875" style="85" customWidth="1"/>
    <col min="6146" max="6146" width="3.7109375" style="85" customWidth="1"/>
    <col min="6147" max="6147" width="12.7109375" style="85" customWidth="1"/>
    <col min="6148" max="6148" width="11.7109375" style="85" customWidth="1"/>
    <col min="6149" max="6149" width="12.5703125" style="85" customWidth="1"/>
    <col min="6150" max="6150" width="9.85546875" style="85" customWidth="1"/>
    <col min="6151" max="6151" width="10.7109375" style="85" customWidth="1"/>
    <col min="6152" max="6154" width="8.7109375" style="85" customWidth="1"/>
    <col min="6155" max="6155" width="3.42578125" style="85" customWidth="1"/>
    <col min="6156" max="6156" width="2.42578125" style="85" customWidth="1"/>
    <col min="6157" max="6400" width="0" style="85" hidden="1"/>
    <col min="6401" max="6401" width="1.85546875" style="85" customWidth="1"/>
    <col min="6402" max="6402" width="3.7109375" style="85" customWidth="1"/>
    <col min="6403" max="6403" width="12.7109375" style="85" customWidth="1"/>
    <col min="6404" max="6404" width="11.7109375" style="85" customWidth="1"/>
    <col min="6405" max="6405" width="12.5703125" style="85" customWidth="1"/>
    <col min="6406" max="6406" width="9.85546875" style="85" customWidth="1"/>
    <col min="6407" max="6407" width="10.7109375" style="85" customWidth="1"/>
    <col min="6408" max="6410" width="8.7109375" style="85" customWidth="1"/>
    <col min="6411" max="6411" width="3.42578125" style="85" customWidth="1"/>
    <col min="6412" max="6412" width="2.42578125" style="85" customWidth="1"/>
    <col min="6413" max="6656" width="0" style="85" hidden="1"/>
    <col min="6657" max="6657" width="1.85546875" style="85" customWidth="1"/>
    <col min="6658" max="6658" width="3.7109375" style="85" customWidth="1"/>
    <col min="6659" max="6659" width="12.7109375" style="85" customWidth="1"/>
    <col min="6660" max="6660" width="11.7109375" style="85" customWidth="1"/>
    <col min="6661" max="6661" width="12.5703125" style="85" customWidth="1"/>
    <col min="6662" max="6662" width="9.85546875" style="85" customWidth="1"/>
    <col min="6663" max="6663" width="10.7109375" style="85" customWidth="1"/>
    <col min="6664" max="6666" width="8.7109375" style="85" customWidth="1"/>
    <col min="6667" max="6667" width="3.42578125" style="85" customWidth="1"/>
    <col min="6668" max="6668" width="2.42578125" style="85" customWidth="1"/>
    <col min="6669" max="6912" width="0" style="85" hidden="1"/>
    <col min="6913" max="6913" width="1.85546875" style="85" customWidth="1"/>
    <col min="6914" max="6914" width="3.7109375" style="85" customWidth="1"/>
    <col min="6915" max="6915" width="12.7109375" style="85" customWidth="1"/>
    <col min="6916" max="6916" width="11.7109375" style="85" customWidth="1"/>
    <col min="6917" max="6917" width="12.5703125" style="85" customWidth="1"/>
    <col min="6918" max="6918" width="9.85546875" style="85" customWidth="1"/>
    <col min="6919" max="6919" width="10.7109375" style="85" customWidth="1"/>
    <col min="6920" max="6922" width="8.7109375" style="85" customWidth="1"/>
    <col min="6923" max="6923" width="3.42578125" style="85" customWidth="1"/>
    <col min="6924" max="6924" width="2.42578125" style="85" customWidth="1"/>
    <col min="6925" max="7168" width="0" style="85" hidden="1"/>
    <col min="7169" max="7169" width="1.85546875" style="85" customWidth="1"/>
    <col min="7170" max="7170" width="3.7109375" style="85" customWidth="1"/>
    <col min="7171" max="7171" width="12.7109375" style="85" customWidth="1"/>
    <col min="7172" max="7172" width="11.7109375" style="85" customWidth="1"/>
    <col min="7173" max="7173" width="12.5703125" style="85" customWidth="1"/>
    <col min="7174" max="7174" width="9.85546875" style="85" customWidth="1"/>
    <col min="7175" max="7175" width="10.7109375" style="85" customWidth="1"/>
    <col min="7176" max="7178" width="8.7109375" style="85" customWidth="1"/>
    <col min="7179" max="7179" width="3.42578125" style="85" customWidth="1"/>
    <col min="7180" max="7180" width="2.42578125" style="85" customWidth="1"/>
    <col min="7181" max="7424" width="0" style="85" hidden="1"/>
    <col min="7425" max="7425" width="1.85546875" style="85" customWidth="1"/>
    <col min="7426" max="7426" width="3.7109375" style="85" customWidth="1"/>
    <col min="7427" max="7427" width="12.7109375" style="85" customWidth="1"/>
    <col min="7428" max="7428" width="11.7109375" style="85" customWidth="1"/>
    <col min="7429" max="7429" width="12.5703125" style="85" customWidth="1"/>
    <col min="7430" max="7430" width="9.85546875" style="85" customWidth="1"/>
    <col min="7431" max="7431" width="10.7109375" style="85" customWidth="1"/>
    <col min="7432" max="7434" width="8.7109375" style="85" customWidth="1"/>
    <col min="7435" max="7435" width="3.42578125" style="85" customWidth="1"/>
    <col min="7436" max="7436" width="2.42578125" style="85" customWidth="1"/>
    <col min="7437" max="7680" width="0" style="85" hidden="1"/>
    <col min="7681" max="7681" width="1.85546875" style="85" customWidth="1"/>
    <col min="7682" max="7682" width="3.7109375" style="85" customWidth="1"/>
    <col min="7683" max="7683" width="12.7109375" style="85" customWidth="1"/>
    <col min="7684" max="7684" width="11.7109375" style="85" customWidth="1"/>
    <col min="7685" max="7685" width="12.5703125" style="85" customWidth="1"/>
    <col min="7686" max="7686" width="9.85546875" style="85" customWidth="1"/>
    <col min="7687" max="7687" width="10.7109375" style="85" customWidth="1"/>
    <col min="7688" max="7690" width="8.7109375" style="85" customWidth="1"/>
    <col min="7691" max="7691" width="3.42578125" style="85" customWidth="1"/>
    <col min="7692" max="7692" width="2.42578125" style="85" customWidth="1"/>
    <col min="7693" max="7936" width="0" style="85" hidden="1"/>
    <col min="7937" max="7937" width="1.85546875" style="85" customWidth="1"/>
    <col min="7938" max="7938" width="3.7109375" style="85" customWidth="1"/>
    <col min="7939" max="7939" width="12.7109375" style="85" customWidth="1"/>
    <col min="7940" max="7940" width="11.7109375" style="85" customWidth="1"/>
    <col min="7941" max="7941" width="12.5703125" style="85" customWidth="1"/>
    <col min="7942" max="7942" width="9.85546875" style="85" customWidth="1"/>
    <col min="7943" max="7943" width="10.7109375" style="85" customWidth="1"/>
    <col min="7944" max="7946" width="8.7109375" style="85" customWidth="1"/>
    <col min="7947" max="7947" width="3.42578125" style="85" customWidth="1"/>
    <col min="7948" max="7948" width="2.42578125" style="85" customWidth="1"/>
    <col min="7949" max="8192" width="0" style="85" hidden="1"/>
    <col min="8193" max="8193" width="1.85546875" style="85" customWidth="1"/>
    <col min="8194" max="8194" width="3.7109375" style="85" customWidth="1"/>
    <col min="8195" max="8195" width="12.7109375" style="85" customWidth="1"/>
    <col min="8196" max="8196" width="11.7109375" style="85" customWidth="1"/>
    <col min="8197" max="8197" width="12.5703125" style="85" customWidth="1"/>
    <col min="8198" max="8198" width="9.85546875" style="85" customWidth="1"/>
    <col min="8199" max="8199" width="10.7109375" style="85" customWidth="1"/>
    <col min="8200" max="8202" width="8.7109375" style="85" customWidth="1"/>
    <col min="8203" max="8203" width="3.42578125" style="85" customWidth="1"/>
    <col min="8204" max="8204" width="2.42578125" style="85" customWidth="1"/>
    <col min="8205" max="8448" width="0" style="85" hidden="1"/>
    <col min="8449" max="8449" width="1.85546875" style="85" customWidth="1"/>
    <col min="8450" max="8450" width="3.7109375" style="85" customWidth="1"/>
    <col min="8451" max="8451" width="12.7109375" style="85" customWidth="1"/>
    <col min="8452" max="8452" width="11.7109375" style="85" customWidth="1"/>
    <col min="8453" max="8453" width="12.5703125" style="85" customWidth="1"/>
    <col min="8454" max="8454" width="9.85546875" style="85" customWidth="1"/>
    <col min="8455" max="8455" width="10.7109375" style="85" customWidth="1"/>
    <col min="8456" max="8458" width="8.7109375" style="85" customWidth="1"/>
    <col min="8459" max="8459" width="3.42578125" style="85" customWidth="1"/>
    <col min="8460" max="8460" width="2.42578125" style="85" customWidth="1"/>
    <col min="8461" max="8704" width="0" style="85" hidden="1"/>
    <col min="8705" max="8705" width="1.85546875" style="85" customWidth="1"/>
    <col min="8706" max="8706" width="3.7109375" style="85" customWidth="1"/>
    <col min="8707" max="8707" width="12.7109375" style="85" customWidth="1"/>
    <col min="8708" max="8708" width="11.7109375" style="85" customWidth="1"/>
    <col min="8709" max="8709" width="12.5703125" style="85" customWidth="1"/>
    <col min="8710" max="8710" width="9.85546875" style="85" customWidth="1"/>
    <col min="8711" max="8711" width="10.7109375" style="85" customWidth="1"/>
    <col min="8712" max="8714" width="8.7109375" style="85" customWidth="1"/>
    <col min="8715" max="8715" width="3.42578125" style="85" customWidth="1"/>
    <col min="8716" max="8716" width="2.42578125" style="85" customWidth="1"/>
    <col min="8717" max="8960" width="0" style="85" hidden="1"/>
    <col min="8961" max="8961" width="1.85546875" style="85" customWidth="1"/>
    <col min="8962" max="8962" width="3.7109375" style="85" customWidth="1"/>
    <col min="8963" max="8963" width="12.7109375" style="85" customWidth="1"/>
    <col min="8964" max="8964" width="11.7109375" style="85" customWidth="1"/>
    <col min="8965" max="8965" width="12.5703125" style="85" customWidth="1"/>
    <col min="8966" max="8966" width="9.85546875" style="85" customWidth="1"/>
    <col min="8967" max="8967" width="10.7109375" style="85" customWidth="1"/>
    <col min="8968" max="8970" width="8.7109375" style="85" customWidth="1"/>
    <col min="8971" max="8971" width="3.42578125" style="85" customWidth="1"/>
    <col min="8972" max="8972" width="2.42578125" style="85" customWidth="1"/>
    <col min="8973" max="9216" width="0" style="85" hidden="1"/>
    <col min="9217" max="9217" width="1.85546875" style="85" customWidth="1"/>
    <col min="9218" max="9218" width="3.7109375" style="85" customWidth="1"/>
    <col min="9219" max="9219" width="12.7109375" style="85" customWidth="1"/>
    <col min="9220" max="9220" width="11.7109375" style="85" customWidth="1"/>
    <col min="9221" max="9221" width="12.5703125" style="85" customWidth="1"/>
    <col min="9222" max="9222" width="9.85546875" style="85" customWidth="1"/>
    <col min="9223" max="9223" width="10.7109375" style="85" customWidth="1"/>
    <col min="9224" max="9226" width="8.7109375" style="85" customWidth="1"/>
    <col min="9227" max="9227" width="3.42578125" style="85" customWidth="1"/>
    <col min="9228" max="9228" width="2.42578125" style="85" customWidth="1"/>
    <col min="9229" max="9472" width="0" style="85" hidden="1"/>
    <col min="9473" max="9473" width="1.85546875" style="85" customWidth="1"/>
    <col min="9474" max="9474" width="3.7109375" style="85" customWidth="1"/>
    <col min="9475" max="9475" width="12.7109375" style="85" customWidth="1"/>
    <col min="9476" max="9476" width="11.7109375" style="85" customWidth="1"/>
    <col min="9477" max="9477" width="12.5703125" style="85" customWidth="1"/>
    <col min="9478" max="9478" width="9.85546875" style="85" customWidth="1"/>
    <col min="9479" max="9479" width="10.7109375" style="85" customWidth="1"/>
    <col min="9480" max="9482" width="8.7109375" style="85" customWidth="1"/>
    <col min="9483" max="9483" width="3.42578125" style="85" customWidth="1"/>
    <col min="9484" max="9484" width="2.42578125" style="85" customWidth="1"/>
    <col min="9485" max="9728" width="0" style="85" hidden="1"/>
    <col min="9729" max="9729" width="1.85546875" style="85" customWidth="1"/>
    <col min="9730" max="9730" width="3.7109375" style="85" customWidth="1"/>
    <col min="9731" max="9731" width="12.7109375" style="85" customWidth="1"/>
    <col min="9732" max="9732" width="11.7109375" style="85" customWidth="1"/>
    <col min="9733" max="9733" width="12.5703125" style="85" customWidth="1"/>
    <col min="9734" max="9734" width="9.85546875" style="85" customWidth="1"/>
    <col min="9735" max="9735" width="10.7109375" style="85" customWidth="1"/>
    <col min="9736" max="9738" width="8.7109375" style="85" customWidth="1"/>
    <col min="9739" max="9739" width="3.42578125" style="85" customWidth="1"/>
    <col min="9740" max="9740" width="2.42578125" style="85" customWidth="1"/>
    <col min="9741" max="9984" width="0" style="85" hidden="1"/>
    <col min="9985" max="9985" width="1.85546875" style="85" customWidth="1"/>
    <col min="9986" max="9986" width="3.7109375" style="85" customWidth="1"/>
    <col min="9987" max="9987" width="12.7109375" style="85" customWidth="1"/>
    <col min="9988" max="9988" width="11.7109375" style="85" customWidth="1"/>
    <col min="9989" max="9989" width="12.5703125" style="85" customWidth="1"/>
    <col min="9990" max="9990" width="9.85546875" style="85" customWidth="1"/>
    <col min="9991" max="9991" width="10.7109375" style="85" customWidth="1"/>
    <col min="9992" max="9994" width="8.7109375" style="85" customWidth="1"/>
    <col min="9995" max="9995" width="3.42578125" style="85" customWidth="1"/>
    <col min="9996" max="9996" width="2.42578125" style="85" customWidth="1"/>
    <col min="9997" max="10240" width="0" style="85" hidden="1"/>
    <col min="10241" max="10241" width="1.85546875" style="85" customWidth="1"/>
    <col min="10242" max="10242" width="3.7109375" style="85" customWidth="1"/>
    <col min="10243" max="10243" width="12.7109375" style="85" customWidth="1"/>
    <col min="10244" max="10244" width="11.7109375" style="85" customWidth="1"/>
    <col min="10245" max="10245" width="12.5703125" style="85" customWidth="1"/>
    <col min="10246" max="10246" width="9.85546875" style="85" customWidth="1"/>
    <col min="10247" max="10247" width="10.7109375" style="85" customWidth="1"/>
    <col min="10248" max="10250" width="8.7109375" style="85" customWidth="1"/>
    <col min="10251" max="10251" width="3.42578125" style="85" customWidth="1"/>
    <col min="10252" max="10252" width="2.42578125" style="85" customWidth="1"/>
    <col min="10253" max="10496" width="0" style="85" hidden="1"/>
    <col min="10497" max="10497" width="1.85546875" style="85" customWidth="1"/>
    <col min="10498" max="10498" width="3.7109375" style="85" customWidth="1"/>
    <col min="10499" max="10499" width="12.7109375" style="85" customWidth="1"/>
    <col min="10500" max="10500" width="11.7109375" style="85" customWidth="1"/>
    <col min="10501" max="10501" width="12.5703125" style="85" customWidth="1"/>
    <col min="10502" max="10502" width="9.85546875" style="85" customWidth="1"/>
    <col min="10503" max="10503" width="10.7109375" style="85" customWidth="1"/>
    <col min="10504" max="10506" width="8.7109375" style="85" customWidth="1"/>
    <col min="10507" max="10507" width="3.42578125" style="85" customWidth="1"/>
    <col min="10508" max="10508" width="2.42578125" style="85" customWidth="1"/>
    <col min="10509" max="10752" width="0" style="85" hidden="1"/>
    <col min="10753" max="10753" width="1.85546875" style="85" customWidth="1"/>
    <col min="10754" max="10754" width="3.7109375" style="85" customWidth="1"/>
    <col min="10755" max="10755" width="12.7109375" style="85" customWidth="1"/>
    <col min="10756" max="10756" width="11.7109375" style="85" customWidth="1"/>
    <col min="10757" max="10757" width="12.5703125" style="85" customWidth="1"/>
    <col min="10758" max="10758" width="9.85546875" style="85" customWidth="1"/>
    <col min="10759" max="10759" width="10.7109375" style="85" customWidth="1"/>
    <col min="10760" max="10762" width="8.7109375" style="85" customWidth="1"/>
    <col min="10763" max="10763" width="3.42578125" style="85" customWidth="1"/>
    <col min="10764" max="10764" width="2.42578125" style="85" customWidth="1"/>
    <col min="10765" max="11008" width="0" style="85" hidden="1"/>
    <col min="11009" max="11009" width="1.85546875" style="85" customWidth="1"/>
    <col min="11010" max="11010" width="3.7109375" style="85" customWidth="1"/>
    <col min="11011" max="11011" width="12.7109375" style="85" customWidth="1"/>
    <col min="11012" max="11012" width="11.7109375" style="85" customWidth="1"/>
    <col min="11013" max="11013" width="12.5703125" style="85" customWidth="1"/>
    <col min="11014" max="11014" width="9.85546875" style="85" customWidth="1"/>
    <col min="11015" max="11015" width="10.7109375" style="85" customWidth="1"/>
    <col min="11016" max="11018" width="8.7109375" style="85" customWidth="1"/>
    <col min="11019" max="11019" width="3.42578125" style="85" customWidth="1"/>
    <col min="11020" max="11020" width="2.42578125" style="85" customWidth="1"/>
    <col min="11021" max="11264" width="0" style="85" hidden="1"/>
    <col min="11265" max="11265" width="1.85546875" style="85" customWidth="1"/>
    <col min="11266" max="11266" width="3.7109375" style="85" customWidth="1"/>
    <col min="11267" max="11267" width="12.7109375" style="85" customWidth="1"/>
    <col min="11268" max="11268" width="11.7109375" style="85" customWidth="1"/>
    <col min="11269" max="11269" width="12.5703125" style="85" customWidth="1"/>
    <col min="11270" max="11270" width="9.85546875" style="85" customWidth="1"/>
    <col min="11271" max="11271" width="10.7109375" style="85" customWidth="1"/>
    <col min="11272" max="11274" width="8.7109375" style="85" customWidth="1"/>
    <col min="11275" max="11275" width="3.42578125" style="85" customWidth="1"/>
    <col min="11276" max="11276" width="2.42578125" style="85" customWidth="1"/>
    <col min="11277" max="11520" width="0" style="85" hidden="1"/>
    <col min="11521" max="11521" width="1.85546875" style="85" customWidth="1"/>
    <col min="11522" max="11522" width="3.7109375" style="85" customWidth="1"/>
    <col min="11523" max="11523" width="12.7109375" style="85" customWidth="1"/>
    <col min="11524" max="11524" width="11.7109375" style="85" customWidth="1"/>
    <col min="11525" max="11525" width="12.5703125" style="85" customWidth="1"/>
    <col min="11526" max="11526" width="9.85546875" style="85" customWidth="1"/>
    <col min="11527" max="11527" width="10.7109375" style="85" customWidth="1"/>
    <col min="11528" max="11530" width="8.7109375" style="85" customWidth="1"/>
    <col min="11531" max="11531" width="3.42578125" style="85" customWidth="1"/>
    <col min="11532" max="11532" width="2.42578125" style="85" customWidth="1"/>
    <col min="11533" max="11776" width="0" style="85" hidden="1"/>
    <col min="11777" max="11777" width="1.85546875" style="85" customWidth="1"/>
    <col min="11778" max="11778" width="3.7109375" style="85" customWidth="1"/>
    <col min="11779" max="11779" width="12.7109375" style="85" customWidth="1"/>
    <col min="11780" max="11780" width="11.7109375" style="85" customWidth="1"/>
    <col min="11781" max="11781" width="12.5703125" style="85" customWidth="1"/>
    <col min="11782" max="11782" width="9.85546875" style="85" customWidth="1"/>
    <col min="11783" max="11783" width="10.7109375" style="85" customWidth="1"/>
    <col min="11784" max="11786" width="8.7109375" style="85" customWidth="1"/>
    <col min="11787" max="11787" width="3.42578125" style="85" customWidth="1"/>
    <col min="11788" max="11788" width="2.42578125" style="85" customWidth="1"/>
    <col min="11789" max="12032" width="0" style="85" hidden="1"/>
    <col min="12033" max="12033" width="1.85546875" style="85" customWidth="1"/>
    <col min="12034" max="12034" width="3.7109375" style="85" customWidth="1"/>
    <col min="12035" max="12035" width="12.7109375" style="85" customWidth="1"/>
    <col min="12036" max="12036" width="11.7109375" style="85" customWidth="1"/>
    <col min="12037" max="12037" width="12.5703125" style="85" customWidth="1"/>
    <col min="12038" max="12038" width="9.85546875" style="85" customWidth="1"/>
    <col min="12039" max="12039" width="10.7109375" style="85" customWidth="1"/>
    <col min="12040" max="12042" width="8.7109375" style="85" customWidth="1"/>
    <col min="12043" max="12043" width="3.42578125" style="85" customWidth="1"/>
    <col min="12044" max="12044" width="2.42578125" style="85" customWidth="1"/>
    <col min="12045" max="12288" width="0" style="85" hidden="1"/>
    <col min="12289" max="12289" width="1.85546875" style="85" customWidth="1"/>
    <col min="12290" max="12290" width="3.7109375" style="85" customWidth="1"/>
    <col min="12291" max="12291" width="12.7109375" style="85" customWidth="1"/>
    <col min="12292" max="12292" width="11.7109375" style="85" customWidth="1"/>
    <col min="12293" max="12293" width="12.5703125" style="85" customWidth="1"/>
    <col min="12294" max="12294" width="9.85546875" style="85" customWidth="1"/>
    <col min="12295" max="12295" width="10.7109375" style="85" customWidth="1"/>
    <col min="12296" max="12298" width="8.7109375" style="85" customWidth="1"/>
    <col min="12299" max="12299" width="3.42578125" style="85" customWidth="1"/>
    <col min="12300" max="12300" width="2.42578125" style="85" customWidth="1"/>
    <col min="12301" max="12544" width="0" style="85" hidden="1"/>
    <col min="12545" max="12545" width="1.85546875" style="85" customWidth="1"/>
    <col min="12546" max="12546" width="3.7109375" style="85" customWidth="1"/>
    <col min="12547" max="12547" width="12.7109375" style="85" customWidth="1"/>
    <col min="12548" max="12548" width="11.7109375" style="85" customWidth="1"/>
    <col min="12549" max="12549" width="12.5703125" style="85" customWidth="1"/>
    <col min="12550" max="12550" width="9.85546875" style="85" customWidth="1"/>
    <col min="12551" max="12551" width="10.7109375" style="85" customWidth="1"/>
    <col min="12552" max="12554" width="8.7109375" style="85" customWidth="1"/>
    <col min="12555" max="12555" width="3.42578125" style="85" customWidth="1"/>
    <col min="12556" max="12556" width="2.42578125" style="85" customWidth="1"/>
    <col min="12557" max="12800" width="0" style="85" hidden="1"/>
    <col min="12801" max="12801" width="1.85546875" style="85" customWidth="1"/>
    <col min="12802" max="12802" width="3.7109375" style="85" customWidth="1"/>
    <col min="12803" max="12803" width="12.7109375" style="85" customWidth="1"/>
    <col min="12804" max="12804" width="11.7109375" style="85" customWidth="1"/>
    <col min="12805" max="12805" width="12.5703125" style="85" customWidth="1"/>
    <col min="12806" max="12806" width="9.85546875" style="85" customWidth="1"/>
    <col min="12807" max="12807" width="10.7109375" style="85" customWidth="1"/>
    <col min="12808" max="12810" width="8.7109375" style="85" customWidth="1"/>
    <col min="12811" max="12811" width="3.42578125" style="85" customWidth="1"/>
    <col min="12812" max="12812" width="2.42578125" style="85" customWidth="1"/>
    <col min="12813" max="13056" width="0" style="85" hidden="1"/>
    <col min="13057" max="13057" width="1.85546875" style="85" customWidth="1"/>
    <col min="13058" max="13058" width="3.7109375" style="85" customWidth="1"/>
    <col min="13059" max="13059" width="12.7109375" style="85" customWidth="1"/>
    <col min="13060" max="13060" width="11.7109375" style="85" customWidth="1"/>
    <col min="13061" max="13061" width="12.5703125" style="85" customWidth="1"/>
    <col min="13062" max="13062" width="9.85546875" style="85" customWidth="1"/>
    <col min="13063" max="13063" width="10.7109375" style="85" customWidth="1"/>
    <col min="13064" max="13066" width="8.7109375" style="85" customWidth="1"/>
    <col min="13067" max="13067" width="3.42578125" style="85" customWidth="1"/>
    <col min="13068" max="13068" width="2.42578125" style="85" customWidth="1"/>
    <col min="13069" max="13312" width="0" style="85" hidden="1"/>
    <col min="13313" max="13313" width="1.85546875" style="85" customWidth="1"/>
    <col min="13314" max="13314" width="3.7109375" style="85" customWidth="1"/>
    <col min="13315" max="13315" width="12.7109375" style="85" customWidth="1"/>
    <col min="13316" max="13316" width="11.7109375" style="85" customWidth="1"/>
    <col min="13317" max="13317" width="12.5703125" style="85" customWidth="1"/>
    <col min="13318" max="13318" width="9.85546875" style="85" customWidth="1"/>
    <col min="13319" max="13319" width="10.7109375" style="85" customWidth="1"/>
    <col min="13320" max="13322" width="8.7109375" style="85" customWidth="1"/>
    <col min="13323" max="13323" width="3.42578125" style="85" customWidth="1"/>
    <col min="13324" max="13324" width="2.42578125" style="85" customWidth="1"/>
    <col min="13325" max="13568" width="0" style="85" hidden="1"/>
    <col min="13569" max="13569" width="1.85546875" style="85" customWidth="1"/>
    <col min="13570" max="13570" width="3.7109375" style="85" customWidth="1"/>
    <col min="13571" max="13571" width="12.7109375" style="85" customWidth="1"/>
    <col min="13572" max="13572" width="11.7109375" style="85" customWidth="1"/>
    <col min="13573" max="13573" width="12.5703125" style="85" customWidth="1"/>
    <col min="13574" max="13574" width="9.85546875" style="85" customWidth="1"/>
    <col min="13575" max="13575" width="10.7109375" style="85" customWidth="1"/>
    <col min="13576" max="13578" width="8.7109375" style="85" customWidth="1"/>
    <col min="13579" max="13579" width="3.42578125" style="85" customWidth="1"/>
    <col min="13580" max="13580" width="2.42578125" style="85" customWidth="1"/>
    <col min="13581" max="13824" width="0" style="85" hidden="1"/>
    <col min="13825" max="13825" width="1.85546875" style="85" customWidth="1"/>
    <col min="13826" max="13826" width="3.7109375" style="85" customWidth="1"/>
    <col min="13827" max="13827" width="12.7109375" style="85" customWidth="1"/>
    <col min="13828" max="13828" width="11.7109375" style="85" customWidth="1"/>
    <col min="13829" max="13829" width="12.5703125" style="85" customWidth="1"/>
    <col min="13830" max="13830" width="9.85546875" style="85" customWidth="1"/>
    <col min="13831" max="13831" width="10.7109375" style="85" customWidth="1"/>
    <col min="13832" max="13834" width="8.7109375" style="85" customWidth="1"/>
    <col min="13835" max="13835" width="3.42578125" style="85" customWidth="1"/>
    <col min="13836" max="13836" width="2.42578125" style="85" customWidth="1"/>
    <col min="13837" max="14080" width="0" style="85" hidden="1"/>
    <col min="14081" max="14081" width="1.85546875" style="85" customWidth="1"/>
    <col min="14082" max="14082" width="3.7109375" style="85" customWidth="1"/>
    <col min="14083" max="14083" width="12.7109375" style="85" customWidth="1"/>
    <col min="14084" max="14084" width="11.7109375" style="85" customWidth="1"/>
    <col min="14085" max="14085" width="12.5703125" style="85" customWidth="1"/>
    <col min="14086" max="14086" width="9.85546875" style="85" customWidth="1"/>
    <col min="14087" max="14087" width="10.7109375" style="85" customWidth="1"/>
    <col min="14088" max="14090" width="8.7109375" style="85" customWidth="1"/>
    <col min="14091" max="14091" width="3.42578125" style="85" customWidth="1"/>
    <col min="14092" max="14092" width="2.42578125" style="85" customWidth="1"/>
    <col min="14093" max="14336" width="0" style="85" hidden="1"/>
    <col min="14337" max="14337" width="1.85546875" style="85" customWidth="1"/>
    <col min="14338" max="14338" width="3.7109375" style="85" customWidth="1"/>
    <col min="14339" max="14339" width="12.7109375" style="85" customWidth="1"/>
    <col min="14340" max="14340" width="11.7109375" style="85" customWidth="1"/>
    <col min="14341" max="14341" width="12.5703125" style="85" customWidth="1"/>
    <col min="14342" max="14342" width="9.85546875" style="85" customWidth="1"/>
    <col min="14343" max="14343" width="10.7109375" style="85" customWidth="1"/>
    <col min="14344" max="14346" width="8.7109375" style="85" customWidth="1"/>
    <col min="14347" max="14347" width="3.42578125" style="85" customWidth="1"/>
    <col min="14348" max="14348" width="2.42578125" style="85" customWidth="1"/>
    <col min="14349" max="14592" width="0" style="85" hidden="1"/>
    <col min="14593" max="14593" width="1.85546875" style="85" customWidth="1"/>
    <col min="14594" max="14594" width="3.7109375" style="85" customWidth="1"/>
    <col min="14595" max="14595" width="12.7109375" style="85" customWidth="1"/>
    <col min="14596" max="14596" width="11.7109375" style="85" customWidth="1"/>
    <col min="14597" max="14597" width="12.5703125" style="85" customWidth="1"/>
    <col min="14598" max="14598" width="9.85546875" style="85" customWidth="1"/>
    <col min="14599" max="14599" width="10.7109375" style="85" customWidth="1"/>
    <col min="14600" max="14602" width="8.7109375" style="85" customWidth="1"/>
    <col min="14603" max="14603" width="3.42578125" style="85" customWidth="1"/>
    <col min="14604" max="14604" width="2.42578125" style="85" customWidth="1"/>
    <col min="14605" max="14848" width="0" style="85" hidden="1"/>
    <col min="14849" max="14849" width="1.85546875" style="85" customWidth="1"/>
    <col min="14850" max="14850" width="3.7109375" style="85" customWidth="1"/>
    <col min="14851" max="14851" width="12.7109375" style="85" customWidth="1"/>
    <col min="14852" max="14852" width="11.7109375" style="85" customWidth="1"/>
    <col min="14853" max="14853" width="12.5703125" style="85" customWidth="1"/>
    <col min="14854" max="14854" width="9.85546875" style="85" customWidth="1"/>
    <col min="14855" max="14855" width="10.7109375" style="85" customWidth="1"/>
    <col min="14856" max="14858" width="8.7109375" style="85" customWidth="1"/>
    <col min="14859" max="14859" width="3.42578125" style="85" customWidth="1"/>
    <col min="14860" max="14860" width="2.42578125" style="85" customWidth="1"/>
    <col min="14861" max="15104" width="0" style="85" hidden="1"/>
    <col min="15105" max="15105" width="1.85546875" style="85" customWidth="1"/>
    <col min="15106" max="15106" width="3.7109375" style="85" customWidth="1"/>
    <col min="15107" max="15107" width="12.7109375" style="85" customWidth="1"/>
    <col min="15108" max="15108" width="11.7109375" style="85" customWidth="1"/>
    <col min="15109" max="15109" width="12.5703125" style="85" customWidth="1"/>
    <col min="15110" max="15110" width="9.85546875" style="85" customWidth="1"/>
    <col min="15111" max="15111" width="10.7109375" style="85" customWidth="1"/>
    <col min="15112" max="15114" width="8.7109375" style="85" customWidth="1"/>
    <col min="15115" max="15115" width="3.42578125" style="85" customWidth="1"/>
    <col min="15116" max="15116" width="2.42578125" style="85" customWidth="1"/>
    <col min="15117" max="15360" width="0" style="85" hidden="1"/>
    <col min="15361" max="15361" width="1.85546875" style="85" customWidth="1"/>
    <col min="15362" max="15362" width="3.7109375" style="85" customWidth="1"/>
    <col min="15363" max="15363" width="12.7109375" style="85" customWidth="1"/>
    <col min="15364" max="15364" width="11.7109375" style="85" customWidth="1"/>
    <col min="15365" max="15365" width="12.5703125" style="85" customWidth="1"/>
    <col min="15366" max="15366" width="9.85546875" style="85" customWidth="1"/>
    <col min="15367" max="15367" width="10.7109375" style="85" customWidth="1"/>
    <col min="15368" max="15370" width="8.7109375" style="85" customWidth="1"/>
    <col min="15371" max="15371" width="3.42578125" style="85" customWidth="1"/>
    <col min="15372" max="15372" width="2.42578125" style="85" customWidth="1"/>
    <col min="15373" max="15616" width="0" style="85" hidden="1"/>
    <col min="15617" max="15617" width="1.85546875" style="85" customWidth="1"/>
    <col min="15618" max="15618" width="3.7109375" style="85" customWidth="1"/>
    <col min="15619" max="15619" width="12.7109375" style="85" customWidth="1"/>
    <col min="15620" max="15620" width="11.7109375" style="85" customWidth="1"/>
    <col min="15621" max="15621" width="12.5703125" style="85" customWidth="1"/>
    <col min="15622" max="15622" width="9.85546875" style="85" customWidth="1"/>
    <col min="15623" max="15623" width="10.7109375" style="85" customWidth="1"/>
    <col min="15624" max="15626" width="8.7109375" style="85" customWidth="1"/>
    <col min="15627" max="15627" width="3.42578125" style="85" customWidth="1"/>
    <col min="15628" max="15628" width="2.42578125" style="85" customWidth="1"/>
    <col min="15629" max="15872" width="0" style="85" hidden="1"/>
    <col min="15873" max="15873" width="1.85546875" style="85" customWidth="1"/>
    <col min="15874" max="15874" width="3.7109375" style="85" customWidth="1"/>
    <col min="15875" max="15875" width="12.7109375" style="85" customWidth="1"/>
    <col min="15876" max="15876" width="11.7109375" style="85" customWidth="1"/>
    <col min="15877" max="15877" width="12.5703125" style="85" customWidth="1"/>
    <col min="15878" max="15878" width="9.85546875" style="85" customWidth="1"/>
    <col min="15879" max="15879" width="10.7109375" style="85" customWidth="1"/>
    <col min="15880" max="15882" width="8.7109375" style="85" customWidth="1"/>
    <col min="15883" max="15883" width="3.42578125" style="85" customWidth="1"/>
    <col min="15884" max="15884" width="2.42578125" style="85" customWidth="1"/>
    <col min="15885" max="16128" width="0" style="85" hidden="1"/>
    <col min="16129" max="16129" width="1.85546875" style="85" customWidth="1"/>
    <col min="16130" max="16130" width="3.7109375" style="85" customWidth="1"/>
    <col min="16131" max="16131" width="12.7109375" style="85" customWidth="1"/>
    <col min="16132" max="16132" width="11.7109375" style="85" customWidth="1"/>
    <col min="16133" max="16133" width="12.5703125" style="85" customWidth="1"/>
    <col min="16134" max="16134" width="9.85546875" style="85" customWidth="1"/>
    <col min="16135" max="16135" width="10.7109375" style="85" customWidth="1"/>
    <col min="16136" max="16138" width="8.7109375" style="85" customWidth="1"/>
    <col min="16139" max="16139" width="3.42578125" style="85" customWidth="1"/>
    <col min="16140" max="16140" width="2.42578125" style="85" customWidth="1"/>
    <col min="16141" max="16384" width="0" style="85" hidden="1"/>
  </cols>
  <sheetData>
    <row r="1" spans="1:12" ht="12.75" customHeight="1" x14ac:dyDescent="0.25">
      <c r="A1" s="92"/>
      <c r="B1" s="93"/>
      <c r="C1" s="92"/>
      <c r="D1" s="92"/>
      <c r="E1" s="92"/>
      <c r="F1" s="92"/>
      <c r="G1" s="94"/>
      <c r="H1" s="92"/>
      <c r="I1" s="426"/>
      <c r="J1" s="426"/>
      <c r="K1" s="95"/>
      <c r="L1" s="92"/>
    </row>
    <row r="2" spans="1:12" ht="18" customHeight="1" x14ac:dyDescent="0.25">
      <c r="A2" s="92"/>
      <c r="B2" s="427" t="s">
        <v>88</v>
      </c>
      <c r="C2" s="427"/>
      <c r="D2" s="427"/>
      <c r="E2" s="427"/>
      <c r="F2" s="427"/>
      <c r="G2" s="427"/>
      <c r="H2" s="427"/>
      <c r="I2" s="427"/>
      <c r="J2" s="427"/>
      <c r="K2" s="96"/>
      <c r="L2" s="92"/>
    </row>
    <row r="3" spans="1:12" ht="18" customHeight="1" x14ac:dyDescent="0.25">
      <c r="A3" s="92"/>
      <c r="B3" s="428" t="s">
        <v>1803</v>
      </c>
      <c r="C3" s="428"/>
      <c r="D3" s="428"/>
      <c r="E3" s="428"/>
      <c r="F3" s="428"/>
      <c r="G3" s="428"/>
      <c r="H3" s="428"/>
      <c r="I3" s="428"/>
      <c r="J3" s="428"/>
      <c r="K3" s="97"/>
      <c r="L3" s="92"/>
    </row>
    <row r="4" spans="1:12" ht="9.9499999999999993" customHeight="1" x14ac:dyDescent="0.25">
      <c r="A4" s="92"/>
      <c r="B4" s="429"/>
      <c r="C4" s="429"/>
      <c r="D4" s="429"/>
      <c r="E4" s="429"/>
      <c r="F4" s="429"/>
      <c r="G4" s="429"/>
      <c r="H4" s="429"/>
      <c r="I4" s="429"/>
      <c r="J4" s="429"/>
      <c r="K4" s="93"/>
      <c r="L4" s="92"/>
    </row>
    <row r="5" spans="1:12" ht="27" customHeight="1" x14ac:dyDescent="0.25">
      <c r="A5" s="92"/>
      <c r="B5" s="417" t="s">
        <v>168</v>
      </c>
      <c r="C5" s="418"/>
      <c r="D5" s="418"/>
      <c r="E5" s="167" t="str">
        <f>'Credit Approval'!D6</f>
        <v>ABC</v>
      </c>
      <c r="F5" s="133"/>
      <c r="G5" s="133" t="s">
        <v>62</v>
      </c>
      <c r="H5" s="173" t="str">
        <f>'Credit Approval'!D7</f>
        <v>11111-2222222-3</v>
      </c>
      <c r="I5" s="133"/>
      <c r="J5" s="133"/>
      <c r="K5" s="98"/>
      <c r="L5" s="92"/>
    </row>
    <row r="6" spans="1:12" ht="9.9499999999999993" customHeight="1" x14ac:dyDescent="0.25">
      <c r="A6" s="92"/>
      <c r="B6" s="99"/>
      <c r="C6" s="100"/>
      <c r="D6" s="100"/>
      <c r="E6" s="100"/>
      <c r="F6" s="100"/>
      <c r="G6" s="101"/>
      <c r="H6" s="430" t="s">
        <v>89</v>
      </c>
      <c r="I6" s="431" t="s">
        <v>90</v>
      </c>
      <c r="J6" s="430" t="s">
        <v>91</v>
      </c>
      <c r="K6" s="102"/>
      <c r="L6" s="92"/>
    </row>
    <row r="7" spans="1:12" ht="15" customHeight="1" x14ac:dyDescent="0.25">
      <c r="A7" s="92"/>
      <c r="B7" s="99"/>
      <c r="C7" s="100"/>
      <c r="D7" s="100"/>
      <c r="E7" s="100"/>
      <c r="F7" s="100"/>
      <c r="G7" s="101"/>
      <c r="H7" s="430"/>
      <c r="I7" s="431"/>
      <c r="J7" s="430"/>
      <c r="K7" s="102"/>
      <c r="L7" s="92"/>
    </row>
    <row r="8" spans="1:12" ht="12" customHeight="1" x14ac:dyDescent="0.25">
      <c r="A8" s="92"/>
      <c r="B8" s="103">
        <v>1</v>
      </c>
      <c r="C8" s="104" t="s">
        <v>93</v>
      </c>
      <c r="D8" s="100"/>
      <c r="E8" s="100"/>
      <c r="F8" s="100"/>
      <c r="G8" s="101"/>
      <c r="H8" s="101"/>
      <c r="I8" s="101"/>
      <c r="J8" s="101"/>
      <c r="K8" s="105"/>
      <c r="L8" s="92"/>
    </row>
    <row r="9" spans="1:12" ht="12" customHeight="1" x14ac:dyDescent="0.25">
      <c r="A9" s="92"/>
      <c r="B9" s="99"/>
      <c r="C9" s="100" t="s">
        <v>135</v>
      </c>
      <c r="D9" s="100"/>
      <c r="E9" s="100"/>
      <c r="F9" s="100"/>
      <c r="G9" s="101"/>
      <c r="H9" s="101">
        <v>5</v>
      </c>
      <c r="I9" s="101"/>
      <c r="J9" s="419">
        <v>2</v>
      </c>
      <c r="K9" s="106"/>
      <c r="L9" s="92"/>
    </row>
    <row r="10" spans="1:12" ht="12" customHeight="1" x14ac:dyDescent="0.25">
      <c r="A10" s="92"/>
      <c r="B10" s="99"/>
      <c r="C10" s="100" t="s">
        <v>136</v>
      </c>
      <c r="D10" s="100"/>
      <c r="E10" s="100"/>
      <c r="F10" s="100"/>
      <c r="G10" s="101"/>
      <c r="H10" s="101">
        <v>4</v>
      </c>
      <c r="I10" s="107">
        <v>0.05</v>
      </c>
      <c r="J10" s="420"/>
      <c r="K10" s="106"/>
      <c r="L10" s="108"/>
    </row>
    <row r="11" spans="1:12" ht="12" customHeight="1" x14ac:dyDescent="0.25">
      <c r="A11" s="92"/>
      <c r="B11" s="99"/>
      <c r="C11" s="100" t="s">
        <v>137</v>
      </c>
      <c r="D11" s="100"/>
      <c r="E11" s="100"/>
      <c r="F11" s="100"/>
      <c r="G11" s="101"/>
      <c r="H11" s="101">
        <v>2</v>
      </c>
      <c r="I11" s="101"/>
      <c r="J11" s="421"/>
      <c r="K11" s="106"/>
      <c r="L11" s="92"/>
    </row>
    <row r="12" spans="1:12" ht="12" customHeight="1" x14ac:dyDescent="0.25">
      <c r="A12" s="92"/>
      <c r="B12" s="99"/>
      <c r="C12" s="100"/>
      <c r="D12" s="100"/>
      <c r="E12" s="100"/>
      <c r="F12" s="100"/>
      <c r="G12" s="101"/>
      <c r="H12" s="101"/>
      <c r="I12" s="109"/>
      <c r="J12" s="101"/>
      <c r="K12" s="105"/>
      <c r="L12" s="92"/>
    </row>
    <row r="13" spans="1:12" ht="12" customHeight="1" x14ac:dyDescent="0.25">
      <c r="A13" s="92"/>
      <c r="B13" s="103">
        <v>2</v>
      </c>
      <c r="C13" s="104" t="s">
        <v>138</v>
      </c>
      <c r="D13" s="100"/>
      <c r="E13" s="100"/>
      <c r="F13" s="100"/>
      <c r="G13" s="101"/>
      <c r="H13" s="101"/>
      <c r="I13" s="109"/>
      <c r="J13" s="101"/>
      <c r="K13" s="105"/>
      <c r="L13" s="92"/>
    </row>
    <row r="14" spans="1:12" ht="12" customHeight="1" x14ac:dyDescent="0.25">
      <c r="A14" s="92"/>
      <c r="B14" s="99"/>
      <c r="C14" s="100" t="s">
        <v>139</v>
      </c>
      <c r="D14" s="100"/>
      <c r="E14" s="100"/>
      <c r="F14" s="100"/>
      <c r="G14" s="101"/>
      <c r="H14" s="101">
        <v>4</v>
      </c>
      <c r="I14" s="425">
        <v>0.05</v>
      </c>
      <c r="J14" s="419">
        <v>4</v>
      </c>
      <c r="K14" s="106"/>
      <c r="L14" s="92"/>
    </row>
    <row r="15" spans="1:12" ht="9.9499999999999993" customHeight="1" x14ac:dyDescent="0.25">
      <c r="A15" s="92"/>
      <c r="B15" s="99"/>
      <c r="C15" s="100" t="s">
        <v>140</v>
      </c>
      <c r="D15" s="100"/>
      <c r="E15" s="100"/>
      <c r="F15" s="100"/>
      <c r="G15" s="101"/>
      <c r="H15" s="101">
        <v>5</v>
      </c>
      <c r="I15" s="425"/>
      <c r="J15" s="421"/>
      <c r="K15" s="106"/>
      <c r="L15" s="92"/>
    </row>
    <row r="16" spans="1:12" ht="9.9499999999999993" customHeight="1" x14ac:dyDescent="0.25">
      <c r="A16" s="92"/>
      <c r="B16" s="99"/>
      <c r="C16" s="100"/>
      <c r="D16" s="100"/>
      <c r="E16" s="100"/>
      <c r="F16" s="100"/>
      <c r="G16" s="101"/>
      <c r="H16" s="101"/>
      <c r="I16" s="101"/>
      <c r="J16" s="101"/>
      <c r="K16" s="105"/>
      <c r="L16" s="92"/>
    </row>
    <row r="17" spans="1:12" ht="9.9499999999999993" customHeight="1" x14ac:dyDescent="0.25">
      <c r="A17" s="92"/>
      <c r="B17" s="103">
        <v>3</v>
      </c>
      <c r="C17" s="104" t="s">
        <v>141</v>
      </c>
      <c r="D17" s="100"/>
      <c r="E17" s="100"/>
      <c r="F17" s="100"/>
      <c r="G17" s="101"/>
      <c r="H17" s="101"/>
      <c r="I17" s="109"/>
      <c r="J17" s="101"/>
      <c r="K17" s="105"/>
      <c r="L17" s="92"/>
    </row>
    <row r="18" spans="1:12" ht="9.9499999999999993" customHeight="1" x14ac:dyDescent="0.25">
      <c r="A18" s="92"/>
      <c r="B18" s="99"/>
      <c r="C18" s="100" t="s">
        <v>142</v>
      </c>
      <c r="D18" s="100"/>
      <c r="E18" s="100"/>
      <c r="F18" s="100"/>
      <c r="G18" s="101"/>
      <c r="H18" s="101">
        <v>5</v>
      </c>
      <c r="I18" s="425">
        <v>0.05</v>
      </c>
      <c r="J18" s="419">
        <v>5</v>
      </c>
      <c r="K18" s="106"/>
      <c r="L18" s="92"/>
    </row>
    <row r="19" spans="1:12" ht="9.9499999999999993" customHeight="1" x14ac:dyDescent="0.25">
      <c r="A19" s="92"/>
      <c r="B19" s="99"/>
      <c r="C19" s="100" t="s">
        <v>143</v>
      </c>
      <c r="D19" s="100"/>
      <c r="E19" s="100"/>
      <c r="F19" s="100"/>
      <c r="G19" s="101"/>
      <c r="H19" s="101">
        <v>3</v>
      </c>
      <c r="I19" s="425"/>
      <c r="J19" s="421"/>
      <c r="K19" s="106"/>
      <c r="L19" s="92"/>
    </row>
    <row r="20" spans="1:12" ht="9.9499999999999993" customHeight="1" x14ac:dyDescent="0.25">
      <c r="A20" s="92"/>
      <c r="B20" s="99"/>
      <c r="C20" s="100"/>
      <c r="D20" s="100"/>
      <c r="E20" s="100"/>
      <c r="F20" s="100"/>
      <c r="G20" s="101"/>
      <c r="H20" s="101"/>
      <c r="I20" s="101"/>
      <c r="J20" s="101"/>
      <c r="K20" s="105"/>
      <c r="L20" s="92"/>
    </row>
    <row r="21" spans="1:12" ht="9.9499999999999993" customHeight="1" x14ac:dyDescent="0.25">
      <c r="A21" s="92"/>
      <c r="B21" s="103">
        <v>4</v>
      </c>
      <c r="C21" s="104" t="s">
        <v>101</v>
      </c>
      <c r="D21" s="100"/>
      <c r="E21" s="100"/>
      <c r="F21" s="100"/>
      <c r="G21" s="101"/>
      <c r="H21" s="110"/>
      <c r="I21" s="110"/>
      <c r="J21" s="101"/>
      <c r="K21" s="105"/>
      <c r="L21" s="92"/>
    </row>
    <row r="22" spans="1:12" ht="9.9499999999999993" customHeight="1" x14ac:dyDescent="0.25">
      <c r="A22" s="92"/>
      <c r="B22" s="99"/>
      <c r="C22" s="100" t="s">
        <v>144</v>
      </c>
      <c r="D22" s="100"/>
      <c r="E22" s="100"/>
      <c r="F22" s="100"/>
      <c r="G22" s="101"/>
      <c r="H22" s="101">
        <f>100*$I$23*1</f>
        <v>5</v>
      </c>
      <c r="I22" s="101"/>
      <c r="J22" s="419">
        <v>5</v>
      </c>
      <c r="K22" s="106"/>
      <c r="L22" s="92"/>
    </row>
    <row r="23" spans="1:12" ht="9.9499999999999993" customHeight="1" x14ac:dyDescent="0.25">
      <c r="A23" s="92"/>
      <c r="B23" s="99"/>
      <c r="C23" s="100" t="s">
        <v>102</v>
      </c>
      <c r="D23" s="100"/>
      <c r="E23" s="100"/>
      <c r="F23" s="100"/>
      <c r="G23" s="101"/>
      <c r="H23" s="101">
        <v>3</v>
      </c>
      <c r="I23" s="107">
        <v>0.05</v>
      </c>
      <c r="J23" s="420"/>
      <c r="K23" s="106"/>
      <c r="L23" s="92"/>
    </row>
    <row r="24" spans="1:12" ht="9.9499999999999993" customHeight="1" x14ac:dyDescent="0.25">
      <c r="A24" s="92"/>
      <c r="B24" s="99"/>
      <c r="C24" s="100" t="s">
        <v>103</v>
      </c>
      <c r="D24" s="100"/>
      <c r="E24" s="100"/>
      <c r="F24" s="100"/>
      <c r="G24" s="101"/>
      <c r="H24" s="101">
        <v>1</v>
      </c>
      <c r="I24" s="111"/>
      <c r="J24" s="421"/>
      <c r="K24" s="106"/>
      <c r="L24" s="92"/>
    </row>
    <row r="25" spans="1:12" ht="9.9499999999999993" customHeight="1" x14ac:dyDescent="0.25">
      <c r="A25" s="92"/>
      <c r="B25" s="99"/>
      <c r="C25" s="100"/>
      <c r="D25" s="100"/>
      <c r="E25" s="100"/>
      <c r="F25" s="100"/>
      <c r="G25" s="101"/>
      <c r="H25" s="101"/>
      <c r="I25" s="101"/>
      <c r="J25" s="101"/>
      <c r="K25" s="105"/>
      <c r="L25" s="92"/>
    </row>
    <row r="26" spans="1:12" ht="9.9499999999999993" customHeight="1" x14ac:dyDescent="0.25">
      <c r="A26" s="92"/>
      <c r="B26" s="103">
        <v>5</v>
      </c>
      <c r="C26" s="104" t="s">
        <v>97</v>
      </c>
      <c r="D26" s="100"/>
      <c r="E26" s="100"/>
      <c r="F26" s="100"/>
      <c r="G26" s="101"/>
      <c r="H26" s="101"/>
      <c r="I26" s="101"/>
      <c r="J26" s="101"/>
      <c r="K26" s="105"/>
      <c r="L26" s="92"/>
    </row>
    <row r="27" spans="1:12" ht="9.9499999999999993" customHeight="1" x14ac:dyDescent="0.25">
      <c r="A27" s="92"/>
      <c r="B27" s="99"/>
      <c r="C27" s="100" t="s">
        <v>98</v>
      </c>
      <c r="D27" s="100"/>
      <c r="E27" s="100"/>
      <c r="F27" s="100"/>
      <c r="G27" s="101"/>
      <c r="H27" s="101">
        <f>100*$I$28*1</f>
        <v>10</v>
      </c>
      <c r="I27" s="101"/>
      <c r="J27" s="419">
        <v>5</v>
      </c>
      <c r="K27" s="106"/>
      <c r="L27" s="92"/>
    </row>
    <row r="28" spans="1:12" ht="9.9499999999999993" customHeight="1" x14ac:dyDescent="0.25">
      <c r="A28" s="92"/>
      <c r="B28" s="99"/>
      <c r="C28" s="100" t="s">
        <v>99</v>
      </c>
      <c r="D28" s="100"/>
      <c r="E28" s="100"/>
      <c r="F28" s="100"/>
      <c r="G28" s="101"/>
      <c r="H28" s="101">
        <v>8</v>
      </c>
      <c r="I28" s="107">
        <v>0.1</v>
      </c>
      <c r="J28" s="420"/>
      <c r="K28" s="106"/>
      <c r="L28" s="92"/>
    </row>
    <row r="29" spans="1:12" ht="9.9499999999999993" customHeight="1" x14ac:dyDescent="0.25">
      <c r="A29" s="92"/>
      <c r="B29" s="99"/>
      <c r="C29" s="100" t="s">
        <v>145</v>
      </c>
      <c r="D29" s="100"/>
      <c r="E29" s="100"/>
      <c r="F29" s="100"/>
      <c r="G29" s="101"/>
      <c r="H29" s="101">
        <v>5</v>
      </c>
      <c r="I29" s="101"/>
      <c r="J29" s="421"/>
      <c r="K29" s="106"/>
      <c r="L29" s="92"/>
    </row>
    <row r="30" spans="1:12" ht="9.9499999999999993" customHeight="1" x14ac:dyDescent="0.25">
      <c r="A30" s="92"/>
      <c r="B30" s="99"/>
      <c r="C30" s="100"/>
      <c r="D30" s="100"/>
      <c r="E30" s="100"/>
      <c r="F30" s="100"/>
      <c r="G30" s="101"/>
      <c r="H30" s="101"/>
      <c r="I30" s="101"/>
      <c r="J30" s="101"/>
      <c r="K30" s="105"/>
      <c r="L30" s="92"/>
    </row>
    <row r="31" spans="1:12" ht="14.45" customHeight="1" x14ac:dyDescent="0.25">
      <c r="A31" s="92"/>
      <c r="B31" s="103">
        <v>6</v>
      </c>
      <c r="C31" s="104" t="s">
        <v>146</v>
      </c>
      <c r="D31" s="100"/>
      <c r="E31" s="100"/>
      <c r="F31" s="100"/>
      <c r="G31" s="101"/>
      <c r="H31" s="101"/>
      <c r="I31" s="101"/>
      <c r="J31" s="101"/>
      <c r="K31" s="105"/>
      <c r="L31" s="92"/>
    </row>
    <row r="32" spans="1:12" ht="12" customHeight="1" x14ac:dyDescent="0.25">
      <c r="A32" s="92"/>
      <c r="B32" s="99"/>
      <c r="C32" s="100" t="s">
        <v>147</v>
      </c>
      <c r="D32" s="100"/>
      <c r="E32" s="100"/>
      <c r="F32" s="100"/>
      <c r="G32" s="101"/>
      <c r="H32" s="101">
        <v>10</v>
      </c>
      <c r="I32" s="101"/>
      <c r="J32" s="419">
        <v>10</v>
      </c>
      <c r="K32" s="106"/>
      <c r="L32" s="92"/>
    </row>
    <row r="33" spans="1:12" ht="12" customHeight="1" x14ac:dyDescent="0.25">
      <c r="A33" s="92"/>
      <c r="B33" s="99"/>
      <c r="C33" s="100" t="s">
        <v>148</v>
      </c>
      <c r="D33" s="100"/>
      <c r="E33" s="100"/>
      <c r="F33" s="100"/>
      <c r="G33" s="101"/>
      <c r="H33" s="101">
        <v>7</v>
      </c>
      <c r="I33" s="107">
        <v>0.1</v>
      </c>
      <c r="J33" s="420"/>
      <c r="K33" s="106"/>
      <c r="L33" s="92"/>
    </row>
    <row r="34" spans="1:12" ht="12" customHeight="1" x14ac:dyDescent="0.25">
      <c r="A34" s="92"/>
      <c r="B34" s="99"/>
      <c r="C34" s="100" t="s">
        <v>149</v>
      </c>
      <c r="D34" s="100"/>
      <c r="E34" s="100"/>
      <c r="F34" s="100"/>
      <c r="G34" s="101"/>
      <c r="H34" s="112">
        <v>4</v>
      </c>
      <c r="I34" s="101"/>
      <c r="J34" s="421"/>
      <c r="K34" s="106"/>
      <c r="L34" s="92"/>
    </row>
    <row r="35" spans="1:12" ht="9.75" customHeight="1" x14ac:dyDescent="0.25">
      <c r="A35" s="92"/>
      <c r="B35" s="99"/>
      <c r="C35" s="100"/>
      <c r="D35" s="100"/>
      <c r="E35" s="100"/>
      <c r="F35" s="100"/>
      <c r="G35" s="101"/>
      <c r="H35" s="101"/>
      <c r="I35" s="111"/>
      <c r="J35" s="101"/>
      <c r="K35" s="105"/>
      <c r="L35" s="92"/>
    </row>
    <row r="36" spans="1:12" ht="14.25" x14ac:dyDescent="0.25">
      <c r="A36" s="92"/>
      <c r="B36" s="99">
        <v>7</v>
      </c>
      <c r="C36" s="104" t="s">
        <v>150</v>
      </c>
      <c r="D36" s="100"/>
      <c r="E36" s="100"/>
      <c r="F36" s="100"/>
      <c r="G36" s="100"/>
      <c r="H36" s="100"/>
      <c r="I36" s="100"/>
      <c r="J36" s="100"/>
      <c r="K36" s="113"/>
      <c r="L36" s="92"/>
    </row>
    <row r="37" spans="1:12" ht="12" customHeight="1" x14ac:dyDescent="0.25">
      <c r="A37" s="92"/>
      <c r="B37" s="99"/>
      <c r="C37" s="100" t="s">
        <v>79</v>
      </c>
      <c r="D37" s="100"/>
      <c r="E37" s="100"/>
      <c r="F37" s="100"/>
      <c r="G37" s="100"/>
      <c r="H37" s="101">
        <v>5</v>
      </c>
      <c r="I37" s="425">
        <v>0.05</v>
      </c>
      <c r="J37" s="419">
        <v>5</v>
      </c>
      <c r="K37" s="106"/>
      <c r="L37" s="92"/>
    </row>
    <row r="38" spans="1:12" ht="12" customHeight="1" x14ac:dyDescent="0.25">
      <c r="A38" s="92"/>
      <c r="B38" s="99"/>
      <c r="C38" s="100" t="s">
        <v>92</v>
      </c>
      <c r="D38" s="100"/>
      <c r="E38" s="100"/>
      <c r="F38" s="100"/>
      <c r="G38" s="100"/>
      <c r="H38" s="101">
        <v>2</v>
      </c>
      <c r="I38" s="425"/>
      <c r="J38" s="421"/>
      <c r="K38" s="106"/>
      <c r="L38" s="92"/>
    </row>
    <row r="39" spans="1:12" ht="5.25" customHeight="1" x14ac:dyDescent="0.25">
      <c r="A39" s="92"/>
      <c r="B39" s="99"/>
      <c r="C39" s="100"/>
      <c r="D39" s="100"/>
      <c r="E39" s="100"/>
      <c r="F39" s="100"/>
      <c r="G39" s="100"/>
      <c r="H39" s="101"/>
      <c r="I39" s="109"/>
      <c r="J39" s="109"/>
      <c r="K39" s="106"/>
      <c r="L39" s="92"/>
    </row>
    <row r="40" spans="1:12" ht="12" customHeight="1" x14ac:dyDescent="0.25">
      <c r="A40" s="92"/>
      <c r="B40" s="99"/>
      <c r="C40" s="114" t="s">
        <v>151</v>
      </c>
      <c r="D40" s="100"/>
      <c r="E40" s="100"/>
      <c r="F40" s="100"/>
      <c r="G40" s="100"/>
      <c r="H40" s="101"/>
      <c r="I40" s="109"/>
      <c r="J40" s="109"/>
      <c r="K40" s="106"/>
      <c r="L40" s="92"/>
    </row>
    <row r="41" spans="1:12" ht="9.9499999999999993" customHeight="1" x14ac:dyDescent="0.25">
      <c r="A41" s="92"/>
      <c r="B41" s="99"/>
      <c r="C41" s="100"/>
      <c r="D41" s="100"/>
      <c r="E41" s="100"/>
      <c r="F41" s="100"/>
      <c r="G41" s="101"/>
      <c r="H41" s="101"/>
      <c r="I41" s="101"/>
      <c r="J41" s="109"/>
      <c r="K41" s="105"/>
      <c r="L41" s="92"/>
    </row>
    <row r="42" spans="1:12" ht="15" customHeight="1" x14ac:dyDescent="0.25">
      <c r="A42" s="92"/>
      <c r="B42" s="103">
        <v>8</v>
      </c>
      <c r="C42" s="104" t="s">
        <v>152</v>
      </c>
      <c r="D42" s="100"/>
      <c r="E42" s="100"/>
      <c r="F42" s="100"/>
      <c r="G42" s="101"/>
      <c r="H42" s="101"/>
      <c r="I42" s="101"/>
      <c r="J42" s="101"/>
      <c r="K42" s="105"/>
      <c r="L42" s="92"/>
    </row>
    <row r="43" spans="1:12" ht="12" customHeight="1" x14ac:dyDescent="0.25">
      <c r="A43" s="92"/>
      <c r="B43" s="99"/>
      <c r="C43" s="100" t="s">
        <v>94</v>
      </c>
      <c r="D43" s="100"/>
      <c r="E43" s="100"/>
      <c r="F43" s="100"/>
      <c r="G43" s="101"/>
      <c r="H43" s="101">
        <v>10</v>
      </c>
      <c r="I43" s="101"/>
      <c r="J43" s="419">
        <v>7</v>
      </c>
      <c r="K43" s="106"/>
      <c r="L43" s="92"/>
    </row>
    <row r="44" spans="1:12" ht="12" customHeight="1" x14ac:dyDescent="0.25">
      <c r="A44" s="92"/>
      <c r="B44" s="99"/>
      <c r="C44" s="100" t="s">
        <v>95</v>
      </c>
      <c r="D44" s="100"/>
      <c r="E44" s="100"/>
      <c r="F44" s="100"/>
      <c r="G44" s="101"/>
      <c r="H44" s="101">
        <v>7</v>
      </c>
      <c r="I44" s="107">
        <v>0.1</v>
      </c>
      <c r="J44" s="420"/>
      <c r="K44" s="106"/>
      <c r="L44" s="92"/>
    </row>
    <row r="45" spans="1:12" ht="12" customHeight="1" x14ac:dyDescent="0.25">
      <c r="A45" s="92"/>
      <c r="B45" s="99"/>
      <c r="C45" s="100" t="s">
        <v>96</v>
      </c>
      <c r="D45" s="100"/>
      <c r="E45" s="100"/>
      <c r="F45" s="100"/>
      <c r="G45" s="101"/>
      <c r="H45" s="101">
        <v>4</v>
      </c>
      <c r="I45" s="101"/>
      <c r="J45" s="421"/>
      <c r="K45" s="106"/>
      <c r="L45" s="92"/>
    </row>
    <row r="46" spans="1:12" ht="9.9499999999999993" customHeight="1" x14ac:dyDescent="0.25">
      <c r="A46" s="92"/>
      <c r="B46" s="99"/>
      <c r="C46" s="100"/>
      <c r="D46" s="100"/>
      <c r="E46" s="100"/>
      <c r="F46" s="100"/>
      <c r="G46" s="101"/>
      <c r="H46" s="101"/>
      <c r="I46" s="101"/>
      <c r="J46" s="101"/>
      <c r="K46" s="105"/>
      <c r="L46" s="92"/>
    </row>
    <row r="47" spans="1:12" ht="15" customHeight="1" x14ac:dyDescent="0.25">
      <c r="A47" s="92"/>
      <c r="B47" s="103">
        <v>9</v>
      </c>
      <c r="C47" s="104" t="s">
        <v>153</v>
      </c>
      <c r="D47" s="100"/>
      <c r="E47" s="100"/>
      <c r="F47" s="100"/>
      <c r="G47" s="101"/>
      <c r="H47" s="110"/>
      <c r="I47" s="110"/>
      <c r="J47" s="101"/>
      <c r="K47" s="105"/>
      <c r="L47" s="92"/>
    </row>
    <row r="48" spans="1:12" ht="12" customHeight="1" x14ac:dyDescent="0.25">
      <c r="A48" s="92"/>
      <c r="B48" s="99"/>
      <c r="C48" s="100" t="s">
        <v>154</v>
      </c>
      <c r="D48" s="100"/>
      <c r="E48" s="100"/>
      <c r="F48" s="100"/>
      <c r="G48" s="101"/>
      <c r="H48" s="101">
        <v>10</v>
      </c>
      <c r="I48" s="101"/>
      <c r="J48" s="419">
        <v>4</v>
      </c>
      <c r="K48" s="106"/>
      <c r="L48" s="92"/>
    </row>
    <row r="49" spans="1:12" ht="12" customHeight="1" x14ac:dyDescent="0.25">
      <c r="A49" s="92"/>
      <c r="B49" s="99"/>
      <c r="C49" s="100" t="s">
        <v>155</v>
      </c>
      <c r="D49" s="100"/>
      <c r="E49" s="100"/>
      <c r="F49" s="100"/>
      <c r="G49" s="101"/>
      <c r="H49" s="101">
        <v>7</v>
      </c>
      <c r="I49" s="107">
        <v>0.1</v>
      </c>
      <c r="J49" s="420"/>
      <c r="K49" s="106"/>
      <c r="L49" s="92"/>
    </row>
    <row r="50" spans="1:12" ht="12" customHeight="1" x14ac:dyDescent="0.25">
      <c r="A50" s="92"/>
      <c r="B50" s="99"/>
      <c r="C50" s="100" t="s">
        <v>156</v>
      </c>
      <c r="D50" s="100"/>
      <c r="E50" s="100"/>
      <c r="F50" s="100"/>
      <c r="G50" s="101"/>
      <c r="H50" s="101">
        <v>4</v>
      </c>
      <c r="I50" s="101"/>
      <c r="J50" s="421"/>
      <c r="K50" s="106"/>
      <c r="L50" s="92"/>
    </row>
    <row r="51" spans="1:12" ht="9.9499999999999993" customHeight="1" x14ac:dyDescent="0.25">
      <c r="A51" s="92"/>
      <c r="B51" s="99"/>
      <c r="C51" s="100"/>
      <c r="D51" s="100"/>
      <c r="E51" s="100"/>
      <c r="F51" s="100"/>
      <c r="G51" s="101"/>
      <c r="H51" s="101"/>
      <c r="I51" s="101"/>
      <c r="J51" s="101"/>
      <c r="K51" s="105"/>
      <c r="L51" s="92"/>
    </row>
    <row r="52" spans="1:12" ht="15" customHeight="1" x14ac:dyDescent="0.25">
      <c r="A52" s="92"/>
      <c r="B52" s="103">
        <v>10</v>
      </c>
      <c r="C52" s="104" t="s">
        <v>157</v>
      </c>
      <c r="D52" s="100"/>
      <c r="E52" s="100"/>
      <c r="F52" s="100"/>
      <c r="G52" s="101"/>
      <c r="H52" s="101"/>
      <c r="I52" s="101"/>
      <c r="J52" s="101"/>
      <c r="K52" s="105"/>
      <c r="L52" s="92"/>
    </row>
    <row r="53" spans="1:12" ht="12" customHeight="1" x14ac:dyDescent="0.25">
      <c r="A53" s="92"/>
      <c r="B53" s="99"/>
      <c r="C53" s="100" t="s">
        <v>158</v>
      </c>
      <c r="D53" s="100"/>
      <c r="E53" s="100"/>
      <c r="F53" s="100"/>
      <c r="G53" s="101"/>
      <c r="H53" s="101">
        <f>100*$I$53*1</f>
        <v>5</v>
      </c>
      <c r="I53" s="425">
        <v>0.05</v>
      </c>
      <c r="J53" s="419">
        <v>5</v>
      </c>
      <c r="K53" s="106"/>
      <c r="L53" s="92"/>
    </row>
    <row r="54" spans="1:12" ht="12" customHeight="1" x14ac:dyDescent="0.25">
      <c r="A54" s="92"/>
      <c r="B54" s="99"/>
      <c r="C54" s="100" t="s">
        <v>100</v>
      </c>
      <c r="D54" s="100"/>
      <c r="E54" s="100"/>
      <c r="F54" s="100"/>
      <c r="G54" s="101"/>
      <c r="H54" s="101">
        <v>3</v>
      </c>
      <c r="I54" s="425"/>
      <c r="J54" s="421"/>
      <c r="K54" s="106"/>
      <c r="L54" s="92"/>
    </row>
    <row r="55" spans="1:12" ht="9.75" customHeight="1" x14ac:dyDescent="0.25">
      <c r="A55" s="92"/>
      <c r="B55" s="99"/>
      <c r="C55" s="100"/>
      <c r="D55" s="100"/>
      <c r="E55" s="100"/>
      <c r="F55" s="100"/>
      <c r="G55" s="101"/>
      <c r="H55" s="101"/>
      <c r="I55" s="101"/>
      <c r="J55" s="101"/>
      <c r="K55" s="105"/>
      <c r="L55" s="92"/>
    </row>
    <row r="56" spans="1:12" ht="12.75" customHeight="1" x14ac:dyDescent="0.25">
      <c r="A56" s="92"/>
      <c r="B56" s="103">
        <v>11</v>
      </c>
      <c r="C56" s="104" t="s">
        <v>159</v>
      </c>
      <c r="D56" s="100"/>
      <c r="E56" s="100"/>
      <c r="F56" s="100"/>
      <c r="G56" s="101"/>
      <c r="H56" s="101"/>
      <c r="I56" s="101"/>
      <c r="J56" s="101"/>
      <c r="K56" s="105"/>
      <c r="L56" s="92"/>
    </row>
    <row r="57" spans="1:12" ht="12.75" customHeight="1" x14ac:dyDescent="0.25">
      <c r="A57" s="92"/>
      <c r="B57" s="99"/>
      <c r="C57" s="100" t="s">
        <v>160</v>
      </c>
      <c r="D57" s="100"/>
      <c r="E57" s="100"/>
      <c r="F57" s="100"/>
      <c r="G57" s="101"/>
      <c r="H57" s="101">
        <v>5</v>
      </c>
      <c r="I57" s="425">
        <v>0.05</v>
      </c>
      <c r="J57" s="419">
        <v>0</v>
      </c>
      <c r="K57" s="106"/>
      <c r="L57" s="92"/>
    </row>
    <row r="58" spans="1:12" ht="12" customHeight="1" x14ac:dyDescent="0.25">
      <c r="A58" s="92"/>
      <c r="B58" s="99"/>
      <c r="C58" s="100" t="s">
        <v>161</v>
      </c>
      <c r="D58" s="100"/>
      <c r="E58" s="100"/>
      <c r="F58" s="100"/>
      <c r="G58" s="101"/>
      <c r="H58" s="101">
        <v>0</v>
      </c>
      <c r="I58" s="425"/>
      <c r="J58" s="421"/>
      <c r="K58" s="106"/>
      <c r="L58" s="92"/>
    </row>
    <row r="59" spans="1:12" ht="10.5" customHeight="1" x14ac:dyDescent="0.25">
      <c r="A59" s="92"/>
      <c r="B59" s="99"/>
      <c r="C59" s="100"/>
      <c r="D59" s="100"/>
      <c r="E59" s="100"/>
      <c r="F59" s="100"/>
      <c r="G59" s="101"/>
      <c r="H59" s="101"/>
      <c r="I59" s="111"/>
      <c r="J59" s="101"/>
      <c r="K59" s="105"/>
      <c r="L59" s="92"/>
    </row>
    <row r="60" spans="1:12" ht="12.75" customHeight="1" x14ac:dyDescent="0.25">
      <c r="A60" s="92"/>
      <c r="B60" s="103">
        <v>12</v>
      </c>
      <c r="C60" s="104" t="s">
        <v>162</v>
      </c>
      <c r="D60" s="100"/>
      <c r="E60" s="100"/>
      <c r="F60" s="100"/>
      <c r="G60" s="101"/>
      <c r="H60" s="110"/>
      <c r="I60" s="110"/>
      <c r="J60" s="101"/>
      <c r="K60" s="105"/>
      <c r="L60" s="92"/>
    </row>
    <row r="61" spans="1:12" ht="12.75" customHeight="1" x14ac:dyDescent="0.25">
      <c r="A61" s="92"/>
      <c r="B61" s="99"/>
      <c r="C61" s="100" t="s">
        <v>163</v>
      </c>
      <c r="D61" s="100"/>
      <c r="E61" s="100"/>
      <c r="F61" s="100"/>
      <c r="G61" s="101"/>
      <c r="H61" s="101">
        <f>100*$I$62*1</f>
        <v>5</v>
      </c>
      <c r="I61" s="101"/>
      <c r="J61" s="419">
        <v>3</v>
      </c>
      <c r="K61" s="106"/>
      <c r="L61" s="92"/>
    </row>
    <row r="62" spans="1:12" ht="12.75" customHeight="1" x14ac:dyDescent="0.25">
      <c r="A62" s="92"/>
      <c r="B62" s="99"/>
      <c r="C62" s="100" t="s">
        <v>108</v>
      </c>
      <c r="D62" s="100"/>
      <c r="E62" s="100"/>
      <c r="F62" s="100"/>
      <c r="G62" s="101"/>
      <c r="H62" s="101">
        <v>3</v>
      </c>
      <c r="I62" s="422">
        <v>0.05</v>
      </c>
      <c r="J62" s="420"/>
      <c r="K62" s="106"/>
      <c r="L62" s="92"/>
    </row>
    <row r="63" spans="1:12" ht="12.75" customHeight="1" x14ac:dyDescent="0.25">
      <c r="A63" s="92"/>
      <c r="B63" s="99"/>
      <c r="C63" s="100" t="s">
        <v>164</v>
      </c>
      <c r="D63" s="100"/>
      <c r="E63" s="100"/>
      <c r="F63" s="100"/>
      <c r="G63" s="101"/>
      <c r="H63" s="101">
        <v>1</v>
      </c>
      <c r="I63" s="422"/>
      <c r="J63" s="421"/>
      <c r="K63" s="106"/>
      <c r="L63" s="92"/>
    </row>
    <row r="64" spans="1:12" ht="11.25" customHeight="1" x14ac:dyDescent="0.25">
      <c r="A64" s="92"/>
      <c r="B64" s="99"/>
      <c r="C64" s="100"/>
      <c r="D64" s="100"/>
      <c r="E64" s="100"/>
      <c r="F64" s="100"/>
      <c r="G64" s="101"/>
      <c r="H64" s="101"/>
      <c r="I64" s="111"/>
      <c r="J64" s="101"/>
      <c r="K64" s="105"/>
      <c r="L64" s="92"/>
    </row>
    <row r="65" spans="1:12" ht="12.75" customHeight="1" x14ac:dyDescent="0.25">
      <c r="A65" s="92"/>
      <c r="B65" s="103">
        <v>13</v>
      </c>
      <c r="C65" s="104" t="s">
        <v>104</v>
      </c>
      <c r="D65" s="100"/>
      <c r="E65" s="100"/>
      <c r="F65" s="100"/>
      <c r="G65" s="101"/>
      <c r="H65" s="110"/>
      <c r="I65" s="110"/>
      <c r="J65" s="101"/>
      <c r="K65" s="105"/>
      <c r="L65" s="92"/>
    </row>
    <row r="66" spans="1:12" ht="12" customHeight="1" x14ac:dyDescent="0.25">
      <c r="A66" s="92"/>
      <c r="B66" s="99"/>
      <c r="C66" s="100" t="s">
        <v>105</v>
      </c>
      <c r="D66" s="100"/>
      <c r="E66" s="100"/>
      <c r="F66" s="100"/>
      <c r="G66" s="101"/>
      <c r="H66" s="101">
        <f>100*$I$67*1</f>
        <v>15</v>
      </c>
      <c r="I66" s="101"/>
      <c r="J66" s="419">
        <v>15</v>
      </c>
      <c r="K66" s="106"/>
      <c r="L66" s="92"/>
    </row>
    <row r="67" spans="1:12" ht="12" customHeight="1" x14ac:dyDescent="0.25">
      <c r="A67" s="92"/>
      <c r="B67" s="99"/>
      <c r="C67" s="100" t="s">
        <v>106</v>
      </c>
      <c r="D67" s="100"/>
      <c r="E67" s="100"/>
      <c r="F67" s="100"/>
      <c r="G67" s="101"/>
      <c r="H67" s="101">
        <v>10</v>
      </c>
      <c r="I67" s="422">
        <v>0.15</v>
      </c>
      <c r="J67" s="420"/>
      <c r="K67" s="106"/>
      <c r="L67" s="92"/>
    </row>
    <row r="68" spans="1:12" ht="12" customHeight="1" x14ac:dyDescent="0.25">
      <c r="A68" s="92"/>
      <c r="B68" s="99"/>
      <c r="C68" s="100" t="s">
        <v>165</v>
      </c>
      <c r="D68" s="100"/>
      <c r="E68" s="100"/>
      <c r="F68" s="100"/>
      <c r="G68" s="101"/>
      <c r="H68" s="101">
        <v>6</v>
      </c>
      <c r="I68" s="422"/>
      <c r="J68" s="420"/>
      <c r="K68" s="106"/>
      <c r="L68" s="92"/>
    </row>
    <row r="69" spans="1:12" ht="12" customHeight="1" x14ac:dyDescent="0.25">
      <c r="A69" s="92"/>
      <c r="B69" s="99"/>
      <c r="C69" s="100" t="s">
        <v>107</v>
      </c>
      <c r="D69" s="100"/>
      <c r="E69" s="100"/>
      <c r="F69" s="100"/>
      <c r="G69" s="101"/>
      <c r="H69" s="101">
        <f>100*$I$67*0</f>
        <v>0</v>
      </c>
      <c r="I69" s="111"/>
      <c r="J69" s="421"/>
      <c r="K69" s="106"/>
      <c r="L69" s="92"/>
    </row>
    <row r="70" spans="1:12" ht="9.75" customHeight="1" x14ac:dyDescent="0.25">
      <c r="A70" s="92"/>
      <c r="B70" s="99"/>
      <c r="C70" s="100"/>
      <c r="D70" s="100"/>
      <c r="E70" s="100"/>
      <c r="F70" s="100"/>
      <c r="G70" s="101"/>
      <c r="H70" s="101"/>
      <c r="I70" s="111"/>
      <c r="J70" s="101"/>
      <c r="K70" s="105"/>
      <c r="L70" s="92"/>
    </row>
    <row r="71" spans="1:12" ht="12.75" customHeight="1" x14ac:dyDescent="0.25">
      <c r="A71" s="92"/>
      <c r="B71" s="103">
        <v>14</v>
      </c>
      <c r="C71" s="104" t="s">
        <v>109</v>
      </c>
      <c r="D71" s="100"/>
      <c r="E71" s="100"/>
      <c r="F71" s="100"/>
      <c r="G71" s="101"/>
      <c r="H71" s="110"/>
      <c r="I71" s="110"/>
      <c r="J71" s="101"/>
      <c r="K71" s="105"/>
      <c r="L71" s="92"/>
    </row>
    <row r="72" spans="1:12" ht="12" customHeight="1" x14ac:dyDescent="0.25">
      <c r="A72" s="92"/>
      <c r="B72" s="99"/>
      <c r="C72" s="100" t="s">
        <v>110</v>
      </c>
      <c r="D72" s="100"/>
      <c r="E72" s="100"/>
      <c r="F72" s="100"/>
      <c r="G72" s="101"/>
      <c r="H72" s="101">
        <f>100*$I$73*1</f>
        <v>5</v>
      </c>
      <c r="I72" s="101"/>
      <c r="J72" s="419">
        <v>2</v>
      </c>
      <c r="K72" s="106"/>
      <c r="L72" s="92"/>
    </row>
    <row r="73" spans="1:12" ht="12" customHeight="1" x14ac:dyDescent="0.25">
      <c r="A73" s="92"/>
      <c r="B73" s="99"/>
      <c r="C73" s="100" t="s">
        <v>111</v>
      </c>
      <c r="D73" s="100"/>
      <c r="E73" s="100"/>
      <c r="F73" s="100"/>
      <c r="G73" s="101"/>
      <c r="H73" s="101">
        <f>100*$I$73*0.8</f>
        <v>4</v>
      </c>
      <c r="I73" s="107">
        <v>0.05</v>
      </c>
      <c r="J73" s="420"/>
      <c r="K73" s="106"/>
      <c r="L73" s="92"/>
    </row>
    <row r="74" spans="1:12" ht="12" customHeight="1" x14ac:dyDescent="0.25">
      <c r="A74" s="92"/>
      <c r="B74" s="99"/>
      <c r="C74" s="100" t="s">
        <v>166</v>
      </c>
      <c r="D74" s="100"/>
      <c r="E74" s="100"/>
      <c r="F74" s="100"/>
      <c r="G74" s="101"/>
      <c r="H74" s="101">
        <v>2</v>
      </c>
      <c r="I74" s="101"/>
      <c r="J74" s="421"/>
      <c r="K74" s="106"/>
      <c r="L74" s="92"/>
    </row>
    <row r="75" spans="1:12" ht="12" customHeight="1" x14ac:dyDescent="0.25">
      <c r="A75" s="92"/>
      <c r="B75" s="99"/>
      <c r="C75" s="100"/>
      <c r="D75" s="100"/>
      <c r="E75" s="100"/>
      <c r="F75" s="100"/>
      <c r="G75" s="101"/>
      <c r="H75" s="101"/>
      <c r="I75" s="111"/>
      <c r="J75" s="101"/>
      <c r="K75" s="105"/>
      <c r="L75" s="92"/>
    </row>
    <row r="76" spans="1:12" ht="12.75" customHeight="1" x14ac:dyDescent="0.25">
      <c r="A76" s="92"/>
      <c r="B76" s="99"/>
      <c r="C76" s="100"/>
      <c r="D76" s="100"/>
      <c r="E76" s="100"/>
      <c r="F76" s="100"/>
      <c r="G76" s="101"/>
      <c r="H76" s="100"/>
      <c r="I76" s="115"/>
      <c r="J76" s="116"/>
      <c r="K76" s="117"/>
      <c r="L76" s="118"/>
    </row>
    <row r="77" spans="1:12" ht="12.75" customHeight="1" x14ac:dyDescent="0.25">
      <c r="A77" s="92"/>
      <c r="B77" s="99"/>
      <c r="C77" s="100"/>
      <c r="D77" s="119" t="s">
        <v>21</v>
      </c>
      <c r="E77" s="110"/>
      <c r="F77" s="119" t="s">
        <v>112</v>
      </c>
      <c r="G77" s="101"/>
      <c r="H77" s="100"/>
      <c r="I77" s="101"/>
      <c r="J77" s="101"/>
      <c r="K77" s="105"/>
      <c r="L77" s="92"/>
    </row>
    <row r="78" spans="1:12" ht="12.75" customHeight="1" x14ac:dyDescent="0.25">
      <c r="A78" s="92"/>
      <c r="B78" s="99"/>
      <c r="C78" s="100"/>
      <c r="D78" s="119" t="s">
        <v>113</v>
      </c>
      <c r="E78" s="110"/>
      <c r="F78" s="119" t="s">
        <v>114</v>
      </c>
      <c r="G78" s="101"/>
      <c r="H78" s="100"/>
      <c r="I78" s="101"/>
      <c r="J78" s="101"/>
      <c r="K78" s="105"/>
      <c r="L78" s="92"/>
    </row>
    <row r="79" spans="1:12" ht="12.75" customHeight="1" x14ac:dyDescent="0.25">
      <c r="A79" s="92"/>
      <c r="B79" s="99"/>
      <c r="C79" s="100"/>
      <c r="D79" s="120" t="s">
        <v>115</v>
      </c>
      <c r="E79" s="101"/>
      <c r="F79" s="121">
        <v>1</v>
      </c>
      <c r="G79" s="101"/>
      <c r="H79" s="100"/>
      <c r="I79" s="101"/>
      <c r="J79" s="101"/>
      <c r="K79" s="105"/>
      <c r="L79" s="92"/>
    </row>
    <row r="80" spans="1:12" ht="12.75" customHeight="1" x14ac:dyDescent="0.25">
      <c r="A80" s="92"/>
      <c r="B80" s="99"/>
      <c r="C80" s="100"/>
      <c r="D80" s="120" t="s">
        <v>116</v>
      </c>
      <c r="E80" s="101"/>
      <c r="F80" s="121">
        <v>2</v>
      </c>
      <c r="G80" s="101"/>
      <c r="H80" s="100"/>
      <c r="I80" s="101"/>
      <c r="J80" s="101"/>
      <c r="K80" s="105"/>
      <c r="L80" s="92"/>
    </row>
    <row r="81" spans="1:12" ht="12.75" customHeight="1" x14ac:dyDescent="0.25">
      <c r="A81" s="92"/>
      <c r="B81" s="99"/>
      <c r="C81" s="100"/>
      <c r="D81" s="120" t="s">
        <v>117</v>
      </c>
      <c r="E81" s="101"/>
      <c r="F81" s="121">
        <v>3</v>
      </c>
      <c r="G81" s="101"/>
      <c r="H81" s="100"/>
      <c r="I81" s="101"/>
      <c r="J81" s="101"/>
      <c r="K81" s="105"/>
      <c r="L81" s="92"/>
    </row>
    <row r="82" spans="1:12" ht="12.75" customHeight="1" x14ac:dyDescent="0.25">
      <c r="A82" s="92"/>
      <c r="B82" s="99"/>
      <c r="C82" s="100"/>
      <c r="D82" s="120" t="s">
        <v>118</v>
      </c>
      <c r="E82" s="101"/>
      <c r="F82" s="121">
        <v>4</v>
      </c>
      <c r="G82" s="101"/>
      <c r="H82" s="100"/>
      <c r="I82" s="101"/>
      <c r="J82" s="101"/>
      <c r="K82" s="105"/>
      <c r="L82" s="92"/>
    </row>
    <row r="83" spans="1:12" ht="12.75" customHeight="1" x14ac:dyDescent="0.25">
      <c r="A83" s="92"/>
      <c r="B83" s="99"/>
      <c r="C83" s="100"/>
      <c r="D83" s="120" t="s">
        <v>119</v>
      </c>
      <c r="E83" s="101"/>
      <c r="F83" s="121">
        <v>5</v>
      </c>
      <c r="G83" s="101"/>
      <c r="H83" s="100"/>
      <c r="I83" s="101"/>
      <c r="J83" s="101"/>
      <c r="K83" s="105"/>
      <c r="L83" s="92"/>
    </row>
    <row r="84" spans="1:12" ht="12.75" customHeight="1" x14ac:dyDescent="0.25">
      <c r="A84" s="92"/>
      <c r="B84" s="99"/>
      <c r="C84" s="100"/>
      <c r="D84" s="120" t="s">
        <v>120</v>
      </c>
      <c r="E84" s="101"/>
      <c r="F84" s="121">
        <v>6</v>
      </c>
      <c r="G84" s="101"/>
      <c r="H84" s="100"/>
      <c r="I84" s="101"/>
      <c r="J84" s="101"/>
      <c r="K84" s="105"/>
      <c r="L84" s="92"/>
    </row>
    <row r="85" spans="1:12" ht="12.75" customHeight="1" x14ac:dyDescent="0.25">
      <c r="A85" s="92"/>
      <c r="B85" s="99"/>
      <c r="C85" s="100"/>
      <c r="D85" s="120" t="s">
        <v>121</v>
      </c>
      <c r="E85" s="101"/>
      <c r="F85" s="121">
        <v>7</v>
      </c>
      <c r="G85" s="101"/>
      <c r="H85" s="100"/>
      <c r="I85" s="101"/>
      <c r="J85" s="101"/>
      <c r="K85" s="105"/>
      <c r="L85" s="92"/>
    </row>
    <row r="86" spans="1:12" ht="12.75" customHeight="1" x14ac:dyDescent="0.25">
      <c r="A86" s="92"/>
      <c r="B86" s="99"/>
      <c r="C86" s="100"/>
      <c r="D86" s="120" t="s">
        <v>122</v>
      </c>
      <c r="E86" s="101"/>
      <c r="F86" s="121">
        <v>8</v>
      </c>
      <c r="G86" s="101"/>
      <c r="H86" s="100"/>
      <c r="I86" s="101"/>
      <c r="J86" s="101"/>
      <c r="K86" s="105"/>
      <c r="L86" s="92"/>
    </row>
    <row r="87" spans="1:12" ht="12.75" customHeight="1" x14ac:dyDescent="0.25">
      <c r="A87" s="92"/>
      <c r="B87" s="99"/>
      <c r="C87" s="100"/>
      <c r="D87" s="122" t="s">
        <v>123</v>
      </c>
      <c r="E87" s="101"/>
      <c r="F87" s="121">
        <v>9</v>
      </c>
      <c r="G87" s="101"/>
      <c r="H87" s="100"/>
      <c r="I87" s="101"/>
      <c r="J87" s="101"/>
      <c r="K87" s="105"/>
      <c r="L87" s="92"/>
    </row>
    <row r="88" spans="1:12" ht="12.75" customHeight="1" x14ac:dyDescent="0.25">
      <c r="A88" s="92"/>
      <c r="B88" s="99"/>
      <c r="C88" s="100"/>
      <c r="D88" s="122" t="s">
        <v>124</v>
      </c>
      <c r="E88" s="121" t="s">
        <v>125</v>
      </c>
      <c r="F88" s="121">
        <v>10</v>
      </c>
      <c r="G88" s="101"/>
      <c r="H88" s="100"/>
      <c r="I88" s="101"/>
      <c r="J88" s="101"/>
      <c r="K88" s="105"/>
      <c r="L88" s="92"/>
    </row>
    <row r="89" spans="1:12" ht="12.75" customHeight="1" x14ac:dyDescent="0.25">
      <c r="A89" s="92"/>
      <c r="B89" s="99"/>
      <c r="C89" s="100"/>
      <c r="D89" s="122" t="s">
        <v>126</v>
      </c>
      <c r="E89" s="121" t="s">
        <v>127</v>
      </c>
      <c r="F89" s="121">
        <v>11</v>
      </c>
      <c r="G89" s="101"/>
      <c r="H89" s="100"/>
      <c r="I89" s="101"/>
      <c r="J89" s="101"/>
      <c r="K89" s="105"/>
      <c r="L89" s="92"/>
    </row>
    <row r="90" spans="1:12" ht="12.75" customHeight="1" x14ac:dyDescent="0.25">
      <c r="A90" s="92"/>
      <c r="B90" s="99"/>
      <c r="C90" s="100"/>
      <c r="D90" s="120" t="s">
        <v>128</v>
      </c>
      <c r="E90" s="121" t="s">
        <v>129</v>
      </c>
      <c r="F90" s="121">
        <v>12</v>
      </c>
      <c r="G90" s="101"/>
      <c r="H90" s="100"/>
      <c r="I90" s="101"/>
      <c r="J90" s="101"/>
      <c r="K90" s="105"/>
      <c r="L90" s="92"/>
    </row>
    <row r="91" spans="1:12" ht="15" customHeight="1" x14ac:dyDescent="0.25">
      <c r="A91" s="92"/>
      <c r="B91" s="99"/>
      <c r="C91" s="100"/>
      <c r="D91" s="100"/>
      <c r="E91" s="100"/>
      <c r="F91" s="100"/>
      <c r="G91" s="101"/>
      <c r="H91" s="100"/>
      <c r="I91" s="101"/>
      <c r="J91" s="101"/>
      <c r="K91" s="105"/>
      <c r="L91" s="92"/>
    </row>
    <row r="92" spans="1:12" ht="12.75" customHeight="1" x14ac:dyDescent="0.25">
      <c r="A92" s="92"/>
      <c r="B92" s="99"/>
      <c r="C92" s="407" t="s">
        <v>132</v>
      </c>
      <c r="D92" s="408"/>
      <c r="E92" s="409"/>
      <c r="F92" s="423">
        <f>SUM(J8:J74)</f>
        <v>72</v>
      </c>
      <c r="G92" s="101"/>
      <c r="H92" s="100"/>
      <c r="I92" s="101"/>
      <c r="J92" s="101"/>
      <c r="K92" s="105"/>
      <c r="L92" s="92"/>
    </row>
    <row r="93" spans="1:12" ht="3.75" customHeight="1" x14ac:dyDescent="0.25">
      <c r="A93" s="92"/>
      <c r="B93" s="99"/>
      <c r="C93" s="410"/>
      <c r="D93" s="411"/>
      <c r="E93" s="412"/>
      <c r="F93" s="423"/>
      <c r="G93" s="101"/>
      <c r="H93" s="100"/>
      <c r="I93" s="101"/>
      <c r="J93" s="101"/>
      <c r="K93" s="105"/>
      <c r="L93" s="92"/>
    </row>
    <row r="94" spans="1:12" ht="7.5" customHeight="1" x14ac:dyDescent="0.25">
      <c r="A94" s="92"/>
      <c r="B94" s="99"/>
      <c r="C94" s="407" t="s">
        <v>130</v>
      </c>
      <c r="D94" s="408"/>
      <c r="E94" s="409"/>
      <c r="F94" s="424" t="str">
        <f>LOOKUP(F92,{0,1,6,11,21,31,41,51,61,71,81,91,96},{"--","12","11","10","9","8","7","6","5","4","3","2","1"})</f>
        <v>4</v>
      </c>
      <c r="G94" s="101"/>
      <c r="H94" s="100"/>
      <c r="I94" s="101"/>
      <c r="J94" s="101"/>
      <c r="K94" s="105"/>
      <c r="L94" s="92"/>
    </row>
    <row r="95" spans="1:12" ht="9.75" customHeight="1" x14ac:dyDescent="0.25">
      <c r="A95" s="92"/>
      <c r="B95" s="99"/>
      <c r="C95" s="410"/>
      <c r="D95" s="411"/>
      <c r="E95" s="412"/>
      <c r="F95" s="424"/>
      <c r="G95" s="101"/>
      <c r="H95" s="100"/>
      <c r="I95" s="101"/>
      <c r="J95" s="101"/>
      <c r="K95" s="105"/>
      <c r="L95" s="92"/>
    </row>
    <row r="96" spans="1:12" ht="9.75" customHeight="1" x14ac:dyDescent="0.25">
      <c r="A96" s="92"/>
      <c r="B96" s="99"/>
      <c r="C96" s="407" t="s">
        <v>131</v>
      </c>
      <c r="D96" s="408"/>
      <c r="E96" s="409"/>
      <c r="F96" s="413" t="str">
        <f>F94</f>
        <v>4</v>
      </c>
      <c r="G96" s="101"/>
      <c r="H96" s="100"/>
      <c r="I96" s="101"/>
      <c r="J96" s="101"/>
      <c r="K96" s="105"/>
      <c r="L96" s="92"/>
    </row>
    <row r="97" spans="1:12" ht="7.5" customHeight="1" x14ac:dyDescent="0.25">
      <c r="A97" s="92"/>
      <c r="B97" s="99"/>
      <c r="C97" s="410"/>
      <c r="D97" s="411"/>
      <c r="E97" s="412"/>
      <c r="F97" s="414"/>
      <c r="G97" s="101"/>
      <c r="H97" s="100"/>
      <c r="I97" s="101"/>
      <c r="J97" s="101"/>
      <c r="K97" s="105"/>
      <c r="L97" s="92"/>
    </row>
    <row r="98" spans="1:12" ht="12.75" customHeight="1" x14ac:dyDescent="0.25">
      <c r="A98" s="92"/>
      <c r="B98" s="99"/>
      <c r="C98" s="123"/>
      <c r="D98" s="123"/>
      <c r="E98" s="100"/>
      <c r="F98" s="100"/>
      <c r="G98" s="110"/>
      <c r="H98" s="100"/>
      <c r="I98" s="101"/>
      <c r="J98" s="101"/>
      <c r="K98" s="105"/>
      <c r="L98" s="92"/>
    </row>
    <row r="99" spans="1:12" ht="11.25" customHeight="1" x14ac:dyDescent="0.25">
      <c r="A99" s="92"/>
      <c r="B99" s="99"/>
      <c r="C99" s="123"/>
      <c r="D99" s="100"/>
      <c r="E99" s="100"/>
      <c r="F99" s="100"/>
      <c r="G99" s="101"/>
      <c r="H99" s="100"/>
      <c r="I99" s="101"/>
      <c r="J99" s="101"/>
      <c r="K99" s="105"/>
      <c r="L99" s="92"/>
    </row>
    <row r="100" spans="1:12" ht="11.25" customHeight="1" x14ac:dyDescent="0.25">
      <c r="A100" s="92"/>
      <c r="B100" s="99"/>
      <c r="C100" s="123"/>
      <c r="D100" s="100"/>
      <c r="E100" s="100"/>
      <c r="F100" s="100"/>
      <c r="G100" s="101"/>
      <c r="H100" s="100"/>
      <c r="I100" s="101"/>
      <c r="J100" s="101"/>
      <c r="K100" s="105"/>
      <c r="L100" s="92"/>
    </row>
    <row r="101" spans="1:12" ht="15" customHeight="1" x14ac:dyDescent="0.25">
      <c r="A101" s="92"/>
      <c r="B101" s="99"/>
      <c r="C101" s="415" t="s">
        <v>1811</v>
      </c>
      <c r="D101" s="415"/>
      <c r="E101" s="415"/>
      <c r="F101" s="415"/>
      <c r="G101" s="415"/>
      <c r="H101" s="415"/>
      <c r="I101" s="415"/>
      <c r="J101" s="415"/>
      <c r="K101" s="124"/>
      <c r="L101" s="92"/>
    </row>
    <row r="102" spans="1:12" ht="15" customHeight="1" x14ac:dyDescent="0.25">
      <c r="A102" s="92"/>
      <c r="B102" s="99"/>
      <c r="C102" s="416" t="s">
        <v>1824</v>
      </c>
      <c r="D102" s="416"/>
      <c r="E102" s="416"/>
      <c r="F102" s="416"/>
      <c r="G102" s="416"/>
      <c r="H102" s="416"/>
      <c r="I102" s="416"/>
      <c r="J102" s="416"/>
      <c r="K102" s="125"/>
      <c r="L102" s="92"/>
    </row>
    <row r="103" spans="1:12" ht="15" customHeight="1" x14ac:dyDescent="0.25">
      <c r="A103" s="92"/>
      <c r="B103" s="99"/>
      <c r="C103" s="110"/>
      <c r="D103" s="110"/>
      <c r="E103" s="110"/>
      <c r="F103" s="110"/>
      <c r="G103" s="110"/>
      <c r="H103" s="110"/>
      <c r="I103" s="110"/>
      <c r="J103" s="110"/>
      <c r="K103" s="126"/>
      <c r="L103" s="92"/>
    </row>
    <row r="104" spans="1:12" ht="12.75" customHeight="1" x14ac:dyDescent="0.25">
      <c r="A104" s="92"/>
      <c r="B104" s="127" t="s">
        <v>167</v>
      </c>
      <c r="C104" s="128"/>
      <c r="D104" s="100"/>
      <c r="E104" s="100"/>
      <c r="F104" s="100"/>
      <c r="G104" s="101"/>
      <c r="H104" s="100"/>
      <c r="I104" s="101"/>
      <c r="J104" s="101"/>
      <c r="K104" s="105"/>
      <c r="L104" s="92"/>
    </row>
    <row r="105" spans="1:12" ht="12.75" customHeight="1" x14ac:dyDescent="0.25">
      <c r="A105" s="92"/>
      <c r="B105" s="129"/>
      <c r="C105" s="130"/>
      <c r="D105" s="130"/>
      <c r="E105" s="130"/>
      <c r="F105" s="130"/>
      <c r="G105" s="131"/>
      <c r="H105" s="130"/>
      <c r="I105" s="131"/>
      <c r="J105" s="131"/>
      <c r="K105" s="132"/>
      <c r="L105" s="92"/>
    </row>
  </sheetData>
  <mergeCells count="37">
    <mergeCell ref="J22:J24"/>
    <mergeCell ref="I1:J1"/>
    <mergeCell ref="B2:J2"/>
    <mergeCell ref="B3:J3"/>
    <mergeCell ref="B4:J4"/>
    <mergeCell ref="H6:H7"/>
    <mergeCell ref="I6:I7"/>
    <mergeCell ref="J6:J7"/>
    <mergeCell ref="J9:J11"/>
    <mergeCell ref="I14:I15"/>
    <mergeCell ref="J14:J15"/>
    <mergeCell ref="I18:I19"/>
    <mergeCell ref="J18:J19"/>
    <mergeCell ref="J61:J63"/>
    <mergeCell ref="I62:I63"/>
    <mergeCell ref="J27:J29"/>
    <mergeCell ref="J32:J34"/>
    <mergeCell ref="I37:I38"/>
    <mergeCell ref="J37:J38"/>
    <mergeCell ref="J43:J45"/>
    <mergeCell ref="J48:J50"/>
    <mergeCell ref="C96:E97"/>
    <mergeCell ref="F96:F97"/>
    <mergeCell ref="C101:J101"/>
    <mergeCell ref="C102:J102"/>
    <mergeCell ref="B5:D5"/>
    <mergeCell ref="J66:J69"/>
    <mergeCell ref="I67:I68"/>
    <mergeCell ref="J72:J74"/>
    <mergeCell ref="C92:E93"/>
    <mergeCell ref="F92:F93"/>
    <mergeCell ref="C94:E95"/>
    <mergeCell ref="F94:F95"/>
    <mergeCell ref="I53:I54"/>
    <mergeCell ref="J53:J54"/>
    <mergeCell ref="I57:I58"/>
    <mergeCell ref="J57:J58"/>
  </mergeCells>
  <dataValidations count="14">
    <dataValidation type="list" allowBlank="1" showInputMessage="1" showErrorMessage="1" sqref="J72:K74 JF72:JG74 TB72:TC74 ACX72:ACY74 AMT72:AMU74 AWP72:AWQ74 BGL72:BGM74 BQH72:BQI74 CAD72:CAE74 CJZ72:CKA74 CTV72:CTW74 DDR72:DDS74 DNN72:DNO74 DXJ72:DXK74 EHF72:EHG74 ERB72:ERC74 FAX72:FAY74 FKT72:FKU74 FUP72:FUQ74 GEL72:GEM74 GOH72:GOI74 GYD72:GYE74 HHZ72:HIA74 HRV72:HRW74 IBR72:IBS74 ILN72:ILO74 IVJ72:IVK74 JFF72:JFG74 JPB72:JPC74 JYX72:JYY74 KIT72:KIU74 KSP72:KSQ74 LCL72:LCM74 LMH72:LMI74 LWD72:LWE74 MFZ72:MGA74 MPV72:MPW74 MZR72:MZS74 NJN72:NJO74 NTJ72:NTK74 ODF72:ODG74 ONB72:ONC74 OWX72:OWY74 PGT72:PGU74 PQP72:PQQ74 QAL72:QAM74 QKH72:QKI74 QUD72:QUE74 RDZ72:REA74 RNV72:RNW74 RXR72:RXS74 SHN72:SHO74 SRJ72:SRK74 TBF72:TBG74 TLB72:TLC74 TUX72:TUY74 UET72:UEU74 UOP72:UOQ74 UYL72:UYM74 VIH72:VII74 VSD72:VSE74 WBZ72:WCA74 WLV72:WLW74 WVR72:WVS74 J65608:K65610 JF65608:JG65610 TB65608:TC65610 ACX65608:ACY65610 AMT65608:AMU65610 AWP65608:AWQ65610 BGL65608:BGM65610 BQH65608:BQI65610 CAD65608:CAE65610 CJZ65608:CKA65610 CTV65608:CTW65610 DDR65608:DDS65610 DNN65608:DNO65610 DXJ65608:DXK65610 EHF65608:EHG65610 ERB65608:ERC65610 FAX65608:FAY65610 FKT65608:FKU65610 FUP65608:FUQ65610 GEL65608:GEM65610 GOH65608:GOI65610 GYD65608:GYE65610 HHZ65608:HIA65610 HRV65608:HRW65610 IBR65608:IBS65610 ILN65608:ILO65610 IVJ65608:IVK65610 JFF65608:JFG65610 JPB65608:JPC65610 JYX65608:JYY65610 KIT65608:KIU65610 KSP65608:KSQ65610 LCL65608:LCM65610 LMH65608:LMI65610 LWD65608:LWE65610 MFZ65608:MGA65610 MPV65608:MPW65610 MZR65608:MZS65610 NJN65608:NJO65610 NTJ65608:NTK65610 ODF65608:ODG65610 ONB65608:ONC65610 OWX65608:OWY65610 PGT65608:PGU65610 PQP65608:PQQ65610 QAL65608:QAM65610 QKH65608:QKI65610 QUD65608:QUE65610 RDZ65608:REA65610 RNV65608:RNW65610 RXR65608:RXS65610 SHN65608:SHO65610 SRJ65608:SRK65610 TBF65608:TBG65610 TLB65608:TLC65610 TUX65608:TUY65610 UET65608:UEU65610 UOP65608:UOQ65610 UYL65608:UYM65610 VIH65608:VII65610 VSD65608:VSE65610 WBZ65608:WCA65610 WLV65608:WLW65610 WVR65608:WVS65610 J131144:K131146 JF131144:JG131146 TB131144:TC131146 ACX131144:ACY131146 AMT131144:AMU131146 AWP131144:AWQ131146 BGL131144:BGM131146 BQH131144:BQI131146 CAD131144:CAE131146 CJZ131144:CKA131146 CTV131144:CTW131146 DDR131144:DDS131146 DNN131144:DNO131146 DXJ131144:DXK131146 EHF131144:EHG131146 ERB131144:ERC131146 FAX131144:FAY131146 FKT131144:FKU131146 FUP131144:FUQ131146 GEL131144:GEM131146 GOH131144:GOI131146 GYD131144:GYE131146 HHZ131144:HIA131146 HRV131144:HRW131146 IBR131144:IBS131146 ILN131144:ILO131146 IVJ131144:IVK131146 JFF131144:JFG131146 JPB131144:JPC131146 JYX131144:JYY131146 KIT131144:KIU131146 KSP131144:KSQ131146 LCL131144:LCM131146 LMH131144:LMI131146 LWD131144:LWE131146 MFZ131144:MGA131146 MPV131144:MPW131146 MZR131144:MZS131146 NJN131144:NJO131146 NTJ131144:NTK131146 ODF131144:ODG131146 ONB131144:ONC131146 OWX131144:OWY131146 PGT131144:PGU131146 PQP131144:PQQ131146 QAL131144:QAM131146 QKH131144:QKI131146 QUD131144:QUE131146 RDZ131144:REA131146 RNV131144:RNW131146 RXR131144:RXS131146 SHN131144:SHO131146 SRJ131144:SRK131146 TBF131144:TBG131146 TLB131144:TLC131146 TUX131144:TUY131146 UET131144:UEU131146 UOP131144:UOQ131146 UYL131144:UYM131146 VIH131144:VII131146 VSD131144:VSE131146 WBZ131144:WCA131146 WLV131144:WLW131146 WVR131144:WVS131146 J196680:K196682 JF196680:JG196682 TB196680:TC196682 ACX196680:ACY196682 AMT196680:AMU196682 AWP196680:AWQ196682 BGL196680:BGM196682 BQH196680:BQI196682 CAD196680:CAE196682 CJZ196680:CKA196682 CTV196680:CTW196682 DDR196680:DDS196682 DNN196680:DNO196682 DXJ196680:DXK196682 EHF196680:EHG196682 ERB196680:ERC196682 FAX196680:FAY196682 FKT196680:FKU196682 FUP196680:FUQ196682 GEL196680:GEM196682 GOH196680:GOI196682 GYD196680:GYE196682 HHZ196680:HIA196682 HRV196680:HRW196682 IBR196680:IBS196682 ILN196680:ILO196682 IVJ196680:IVK196682 JFF196680:JFG196682 JPB196680:JPC196682 JYX196680:JYY196682 KIT196680:KIU196682 KSP196680:KSQ196682 LCL196680:LCM196682 LMH196680:LMI196682 LWD196680:LWE196682 MFZ196680:MGA196682 MPV196680:MPW196682 MZR196680:MZS196682 NJN196680:NJO196682 NTJ196680:NTK196682 ODF196680:ODG196682 ONB196680:ONC196682 OWX196680:OWY196682 PGT196680:PGU196682 PQP196680:PQQ196682 QAL196680:QAM196682 QKH196680:QKI196682 QUD196680:QUE196682 RDZ196680:REA196682 RNV196680:RNW196682 RXR196680:RXS196682 SHN196680:SHO196682 SRJ196680:SRK196682 TBF196680:TBG196682 TLB196680:TLC196682 TUX196680:TUY196682 UET196680:UEU196682 UOP196680:UOQ196682 UYL196680:UYM196682 VIH196680:VII196682 VSD196680:VSE196682 WBZ196680:WCA196682 WLV196680:WLW196682 WVR196680:WVS196682 J262216:K262218 JF262216:JG262218 TB262216:TC262218 ACX262216:ACY262218 AMT262216:AMU262218 AWP262216:AWQ262218 BGL262216:BGM262218 BQH262216:BQI262218 CAD262216:CAE262218 CJZ262216:CKA262218 CTV262216:CTW262218 DDR262216:DDS262218 DNN262216:DNO262218 DXJ262216:DXK262218 EHF262216:EHG262218 ERB262216:ERC262218 FAX262216:FAY262218 FKT262216:FKU262218 FUP262216:FUQ262218 GEL262216:GEM262218 GOH262216:GOI262218 GYD262216:GYE262218 HHZ262216:HIA262218 HRV262216:HRW262218 IBR262216:IBS262218 ILN262216:ILO262218 IVJ262216:IVK262218 JFF262216:JFG262218 JPB262216:JPC262218 JYX262216:JYY262218 KIT262216:KIU262218 KSP262216:KSQ262218 LCL262216:LCM262218 LMH262216:LMI262218 LWD262216:LWE262218 MFZ262216:MGA262218 MPV262216:MPW262218 MZR262216:MZS262218 NJN262216:NJO262218 NTJ262216:NTK262218 ODF262216:ODG262218 ONB262216:ONC262218 OWX262216:OWY262218 PGT262216:PGU262218 PQP262216:PQQ262218 QAL262216:QAM262218 QKH262216:QKI262218 QUD262216:QUE262218 RDZ262216:REA262218 RNV262216:RNW262218 RXR262216:RXS262218 SHN262216:SHO262218 SRJ262216:SRK262218 TBF262216:TBG262218 TLB262216:TLC262218 TUX262216:TUY262218 UET262216:UEU262218 UOP262216:UOQ262218 UYL262216:UYM262218 VIH262216:VII262218 VSD262216:VSE262218 WBZ262216:WCA262218 WLV262216:WLW262218 WVR262216:WVS262218 J327752:K327754 JF327752:JG327754 TB327752:TC327754 ACX327752:ACY327754 AMT327752:AMU327754 AWP327752:AWQ327754 BGL327752:BGM327754 BQH327752:BQI327754 CAD327752:CAE327754 CJZ327752:CKA327754 CTV327752:CTW327754 DDR327752:DDS327754 DNN327752:DNO327754 DXJ327752:DXK327754 EHF327752:EHG327754 ERB327752:ERC327754 FAX327752:FAY327754 FKT327752:FKU327754 FUP327752:FUQ327754 GEL327752:GEM327754 GOH327752:GOI327754 GYD327752:GYE327754 HHZ327752:HIA327754 HRV327752:HRW327754 IBR327752:IBS327754 ILN327752:ILO327754 IVJ327752:IVK327754 JFF327752:JFG327754 JPB327752:JPC327754 JYX327752:JYY327754 KIT327752:KIU327754 KSP327752:KSQ327754 LCL327752:LCM327754 LMH327752:LMI327754 LWD327752:LWE327754 MFZ327752:MGA327754 MPV327752:MPW327754 MZR327752:MZS327754 NJN327752:NJO327754 NTJ327752:NTK327754 ODF327752:ODG327754 ONB327752:ONC327754 OWX327752:OWY327754 PGT327752:PGU327754 PQP327752:PQQ327754 QAL327752:QAM327754 QKH327752:QKI327754 QUD327752:QUE327754 RDZ327752:REA327754 RNV327752:RNW327754 RXR327752:RXS327754 SHN327752:SHO327754 SRJ327752:SRK327754 TBF327752:TBG327754 TLB327752:TLC327754 TUX327752:TUY327754 UET327752:UEU327754 UOP327752:UOQ327754 UYL327752:UYM327754 VIH327752:VII327754 VSD327752:VSE327754 WBZ327752:WCA327754 WLV327752:WLW327754 WVR327752:WVS327754 J393288:K393290 JF393288:JG393290 TB393288:TC393290 ACX393288:ACY393290 AMT393288:AMU393290 AWP393288:AWQ393290 BGL393288:BGM393290 BQH393288:BQI393290 CAD393288:CAE393290 CJZ393288:CKA393290 CTV393288:CTW393290 DDR393288:DDS393290 DNN393288:DNO393290 DXJ393288:DXK393290 EHF393288:EHG393290 ERB393288:ERC393290 FAX393288:FAY393290 FKT393288:FKU393290 FUP393288:FUQ393290 GEL393288:GEM393290 GOH393288:GOI393290 GYD393288:GYE393290 HHZ393288:HIA393290 HRV393288:HRW393290 IBR393288:IBS393290 ILN393288:ILO393290 IVJ393288:IVK393290 JFF393288:JFG393290 JPB393288:JPC393290 JYX393288:JYY393290 KIT393288:KIU393290 KSP393288:KSQ393290 LCL393288:LCM393290 LMH393288:LMI393290 LWD393288:LWE393290 MFZ393288:MGA393290 MPV393288:MPW393290 MZR393288:MZS393290 NJN393288:NJO393290 NTJ393288:NTK393290 ODF393288:ODG393290 ONB393288:ONC393290 OWX393288:OWY393290 PGT393288:PGU393290 PQP393288:PQQ393290 QAL393288:QAM393290 QKH393288:QKI393290 QUD393288:QUE393290 RDZ393288:REA393290 RNV393288:RNW393290 RXR393288:RXS393290 SHN393288:SHO393290 SRJ393288:SRK393290 TBF393288:TBG393290 TLB393288:TLC393290 TUX393288:TUY393290 UET393288:UEU393290 UOP393288:UOQ393290 UYL393288:UYM393290 VIH393288:VII393290 VSD393288:VSE393290 WBZ393288:WCA393290 WLV393288:WLW393290 WVR393288:WVS393290 J458824:K458826 JF458824:JG458826 TB458824:TC458826 ACX458824:ACY458826 AMT458824:AMU458826 AWP458824:AWQ458826 BGL458824:BGM458826 BQH458824:BQI458826 CAD458824:CAE458826 CJZ458824:CKA458826 CTV458824:CTW458826 DDR458824:DDS458826 DNN458824:DNO458826 DXJ458824:DXK458826 EHF458824:EHG458826 ERB458824:ERC458826 FAX458824:FAY458826 FKT458824:FKU458826 FUP458824:FUQ458826 GEL458824:GEM458826 GOH458824:GOI458826 GYD458824:GYE458826 HHZ458824:HIA458826 HRV458824:HRW458826 IBR458824:IBS458826 ILN458824:ILO458826 IVJ458824:IVK458826 JFF458824:JFG458826 JPB458824:JPC458826 JYX458824:JYY458826 KIT458824:KIU458826 KSP458824:KSQ458826 LCL458824:LCM458826 LMH458824:LMI458826 LWD458824:LWE458826 MFZ458824:MGA458826 MPV458824:MPW458826 MZR458824:MZS458826 NJN458824:NJO458826 NTJ458824:NTK458826 ODF458824:ODG458826 ONB458824:ONC458826 OWX458824:OWY458826 PGT458824:PGU458826 PQP458824:PQQ458826 QAL458824:QAM458826 QKH458824:QKI458826 QUD458824:QUE458826 RDZ458824:REA458826 RNV458824:RNW458826 RXR458824:RXS458826 SHN458824:SHO458826 SRJ458824:SRK458826 TBF458824:TBG458826 TLB458824:TLC458826 TUX458824:TUY458826 UET458824:UEU458826 UOP458824:UOQ458826 UYL458824:UYM458826 VIH458824:VII458826 VSD458824:VSE458826 WBZ458824:WCA458826 WLV458824:WLW458826 WVR458824:WVS458826 J524360:K524362 JF524360:JG524362 TB524360:TC524362 ACX524360:ACY524362 AMT524360:AMU524362 AWP524360:AWQ524362 BGL524360:BGM524362 BQH524360:BQI524362 CAD524360:CAE524362 CJZ524360:CKA524362 CTV524360:CTW524362 DDR524360:DDS524362 DNN524360:DNO524362 DXJ524360:DXK524362 EHF524360:EHG524362 ERB524360:ERC524362 FAX524360:FAY524362 FKT524360:FKU524362 FUP524360:FUQ524362 GEL524360:GEM524362 GOH524360:GOI524362 GYD524360:GYE524362 HHZ524360:HIA524362 HRV524360:HRW524362 IBR524360:IBS524362 ILN524360:ILO524362 IVJ524360:IVK524362 JFF524360:JFG524362 JPB524360:JPC524362 JYX524360:JYY524362 KIT524360:KIU524362 KSP524360:KSQ524362 LCL524360:LCM524362 LMH524360:LMI524362 LWD524360:LWE524362 MFZ524360:MGA524362 MPV524360:MPW524362 MZR524360:MZS524362 NJN524360:NJO524362 NTJ524360:NTK524362 ODF524360:ODG524362 ONB524360:ONC524362 OWX524360:OWY524362 PGT524360:PGU524362 PQP524360:PQQ524362 QAL524360:QAM524362 QKH524360:QKI524362 QUD524360:QUE524362 RDZ524360:REA524362 RNV524360:RNW524362 RXR524360:RXS524362 SHN524360:SHO524362 SRJ524360:SRK524362 TBF524360:TBG524362 TLB524360:TLC524362 TUX524360:TUY524362 UET524360:UEU524362 UOP524360:UOQ524362 UYL524360:UYM524362 VIH524360:VII524362 VSD524360:VSE524362 WBZ524360:WCA524362 WLV524360:WLW524362 WVR524360:WVS524362 J589896:K589898 JF589896:JG589898 TB589896:TC589898 ACX589896:ACY589898 AMT589896:AMU589898 AWP589896:AWQ589898 BGL589896:BGM589898 BQH589896:BQI589898 CAD589896:CAE589898 CJZ589896:CKA589898 CTV589896:CTW589898 DDR589896:DDS589898 DNN589896:DNO589898 DXJ589896:DXK589898 EHF589896:EHG589898 ERB589896:ERC589898 FAX589896:FAY589898 FKT589896:FKU589898 FUP589896:FUQ589898 GEL589896:GEM589898 GOH589896:GOI589898 GYD589896:GYE589898 HHZ589896:HIA589898 HRV589896:HRW589898 IBR589896:IBS589898 ILN589896:ILO589898 IVJ589896:IVK589898 JFF589896:JFG589898 JPB589896:JPC589898 JYX589896:JYY589898 KIT589896:KIU589898 KSP589896:KSQ589898 LCL589896:LCM589898 LMH589896:LMI589898 LWD589896:LWE589898 MFZ589896:MGA589898 MPV589896:MPW589898 MZR589896:MZS589898 NJN589896:NJO589898 NTJ589896:NTK589898 ODF589896:ODG589898 ONB589896:ONC589898 OWX589896:OWY589898 PGT589896:PGU589898 PQP589896:PQQ589898 QAL589896:QAM589898 QKH589896:QKI589898 QUD589896:QUE589898 RDZ589896:REA589898 RNV589896:RNW589898 RXR589896:RXS589898 SHN589896:SHO589898 SRJ589896:SRK589898 TBF589896:TBG589898 TLB589896:TLC589898 TUX589896:TUY589898 UET589896:UEU589898 UOP589896:UOQ589898 UYL589896:UYM589898 VIH589896:VII589898 VSD589896:VSE589898 WBZ589896:WCA589898 WLV589896:WLW589898 WVR589896:WVS589898 J655432:K655434 JF655432:JG655434 TB655432:TC655434 ACX655432:ACY655434 AMT655432:AMU655434 AWP655432:AWQ655434 BGL655432:BGM655434 BQH655432:BQI655434 CAD655432:CAE655434 CJZ655432:CKA655434 CTV655432:CTW655434 DDR655432:DDS655434 DNN655432:DNO655434 DXJ655432:DXK655434 EHF655432:EHG655434 ERB655432:ERC655434 FAX655432:FAY655434 FKT655432:FKU655434 FUP655432:FUQ655434 GEL655432:GEM655434 GOH655432:GOI655434 GYD655432:GYE655434 HHZ655432:HIA655434 HRV655432:HRW655434 IBR655432:IBS655434 ILN655432:ILO655434 IVJ655432:IVK655434 JFF655432:JFG655434 JPB655432:JPC655434 JYX655432:JYY655434 KIT655432:KIU655434 KSP655432:KSQ655434 LCL655432:LCM655434 LMH655432:LMI655434 LWD655432:LWE655434 MFZ655432:MGA655434 MPV655432:MPW655434 MZR655432:MZS655434 NJN655432:NJO655434 NTJ655432:NTK655434 ODF655432:ODG655434 ONB655432:ONC655434 OWX655432:OWY655434 PGT655432:PGU655434 PQP655432:PQQ655434 QAL655432:QAM655434 QKH655432:QKI655434 QUD655432:QUE655434 RDZ655432:REA655434 RNV655432:RNW655434 RXR655432:RXS655434 SHN655432:SHO655434 SRJ655432:SRK655434 TBF655432:TBG655434 TLB655432:TLC655434 TUX655432:TUY655434 UET655432:UEU655434 UOP655432:UOQ655434 UYL655432:UYM655434 VIH655432:VII655434 VSD655432:VSE655434 WBZ655432:WCA655434 WLV655432:WLW655434 WVR655432:WVS655434 J720968:K720970 JF720968:JG720970 TB720968:TC720970 ACX720968:ACY720970 AMT720968:AMU720970 AWP720968:AWQ720970 BGL720968:BGM720970 BQH720968:BQI720970 CAD720968:CAE720970 CJZ720968:CKA720970 CTV720968:CTW720970 DDR720968:DDS720970 DNN720968:DNO720970 DXJ720968:DXK720970 EHF720968:EHG720970 ERB720968:ERC720970 FAX720968:FAY720970 FKT720968:FKU720970 FUP720968:FUQ720970 GEL720968:GEM720970 GOH720968:GOI720970 GYD720968:GYE720970 HHZ720968:HIA720970 HRV720968:HRW720970 IBR720968:IBS720970 ILN720968:ILO720970 IVJ720968:IVK720970 JFF720968:JFG720970 JPB720968:JPC720970 JYX720968:JYY720970 KIT720968:KIU720970 KSP720968:KSQ720970 LCL720968:LCM720970 LMH720968:LMI720970 LWD720968:LWE720970 MFZ720968:MGA720970 MPV720968:MPW720970 MZR720968:MZS720970 NJN720968:NJO720970 NTJ720968:NTK720970 ODF720968:ODG720970 ONB720968:ONC720970 OWX720968:OWY720970 PGT720968:PGU720970 PQP720968:PQQ720970 QAL720968:QAM720970 QKH720968:QKI720970 QUD720968:QUE720970 RDZ720968:REA720970 RNV720968:RNW720970 RXR720968:RXS720970 SHN720968:SHO720970 SRJ720968:SRK720970 TBF720968:TBG720970 TLB720968:TLC720970 TUX720968:TUY720970 UET720968:UEU720970 UOP720968:UOQ720970 UYL720968:UYM720970 VIH720968:VII720970 VSD720968:VSE720970 WBZ720968:WCA720970 WLV720968:WLW720970 WVR720968:WVS720970 J786504:K786506 JF786504:JG786506 TB786504:TC786506 ACX786504:ACY786506 AMT786504:AMU786506 AWP786504:AWQ786506 BGL786504:BGM786506 BQH786504:BQI786506 CAD786504:CAE786506 CJZ786504:CKA786506 CTV786504:CTW786506 DDR786504:DDS786506 DNN786504:DNO786506 DXJ786504:DXK786506 EHF786504:EHG786506 ERB786504:ERC786506 FAX786504:FAY786506 FKT786504:FKU786506 FUP786504:FUQ786506 GEL786504:GEM786506 GOH786504:GOI786506 GYD786504:GYE786506 HHZ786504:HIA786506 HRV786504:HRW786506 IBR786504:IBS786506 ILN786504:ILO786506 IVJ786504:IVK786506 JFF786504:JFG786506 JPB786504:JPC786506 JYX786504:JYY786506 KIT786504:KIU786506 KSP786504:KSQ786506 LCL786504:LCM786506 LMH786504:LMI786506 LWD786504:LWE786506 MFZ786504:MGA786506 MPV786504:MPW786506 MZR786504:MZS786506 NJN786504:NJO786506 NTJ786504:NTK786506 ODF786504:ODG786506 ONB786504:ONC786506 OWX786504:OWY786506 PGT786504:PGU786506 PQP786504:PQQ786506 QAL786504:QAM786506 QKH786504:QKI786506 QUD786504:QUE786506 RDZ786504:REA786506 RNV786504:RNW786506 RXR786504:RXS786506 SHN786504:SHO786506 SRJ786504:SRK786506 TBF786504:TBG786506 TLB786504:TLC786506 TUX786504:TUY786506 UET786504:UEU786506 UOP786504:UOQ786506 UYL786504:UYM786506 VIH786504:VII786506 VSD786504:VSE786506 WBZ786504:WCA786506 WLV786504:WLW786506 WVR786504:WVS786506 J852040:K852042 JF852040:JG852042 TB852040:TC852042 ACX852040:ACY852042 AMT852040:AMU852042 AWP852040:AWQ852042 BGL852040:BGM852042 BQH852040:BQI852042 CAD852040:CAE852042 CJZ852040:CKA852042 CTV852040:CTW852042 DDR852040:DDS852042 DNN852040:DNO852042 DXJ852040:DXK852042 EHF852040:EHG852042 ERB852040:ERC852042 FAX852040:FAY852042 FKT852040:FKU852042 FUP852040:FUQ852042 GEL852040:GEM852042 GOH852040:GOI852042 GYD852040:GYE852042 HHZ852040:HIA852042 HRV852040:HRW852042 IBR852040:IBS852042 ILN852040:ILO852042 IVJ852040:IVK852042 JFF852040:JFG852042 JPB852040:JPC852042 JYX852040:JYY852042 KIT852040:KIU852042 KSP852040:KSQ852042 LCL852040:LCM852042 LMH852040:LMI852042 LWD852040:LWE852042 MFZ852040:MGA852042 MPV852040:MPW852042 MZR852040:MZS852042 NJN852040:NJO852042 NTJ852040:NTK852042 ODF852040:ODG852042 ONB852040:ONC852042 OWX852040:OWY852042 PGT852040:PGU852042 PQP852040:PQQ852042 QAL852040:QAM852042 QKH852040:QKI852042 QUD852040:QUE852042 RDZ852040:REA852042 RNV852040:RNW852042 RXR852040:RXS852042 SHN852040:SHO852042 SRJ852040:SRK852042 TBF852040:TBG852042 TLB852040:TLC852042 TUX852040:TUY852042 UET852040:UEU852042 UOP852040:UOQ852042 UYL852040:UYM852042 VIH852040:VII852042 VSD852040:VSE852042 WBZ852040:WCA852042 WLV852040:WLW852042 WVR852040:WVS852042 J917576:K917578 JF917576:JG917578 TB917576:TC917578 ACX917576:ACY917578 AMT917576:AMU917578 AWP917576:AWQ917578 BGL917576:BGM917578 BQH917576:BQI917578 CAD917576:CAE917578 CJZ917576:CKA917578 CTV917576:CTW917578 DDR917576:DDS917578 DNN917576:DNO917578 DXJ917576:DXK917578 EHF917576:EHG917578 ERB917576:ERC917578 FAX917576:FAY917578 FKT917576:FKU917578 FUP917576:FUQ917578 GEL917576:GEM917578 GOH917576:GOI917578 GYD917576:GYE917578 HHZ917576:HIA917578 HRV917576:HRW917578 IBR917576:IBS917578 ILN917576:ILO917578 IVJ917576:IVK917578 JFF917576:JFG917578 JPB917576:JPC917578 JYX917576:JYY917578 KIT917576:KIU917578 KSP917576:KSQ917578 LCL917576:LCM917578 LMH917576:LMI917578 LWD917576:LWE917578 MFZ917576:MGA917578 MPV917576:MPW917578 MZR917576:MZS917578 NJN917576:NJO917578 NTJ917576:NTK917578 ODF917576:ODG917578 ONB917576:ONC917578 OWX917576:OWY917578 PGT917576:PGU917578 PQP917576:PQQ917578 QAL917576:QAM917578 QKH917576:QKI917578 QUD917576:QUE917578 RDZ917576:REA917578 RNV917576:RNW917578 RXR917576:RXS917578 SHN917576:SHO917578 SRJ917576:SRK917578 TBF917576:TBG917578 TLB917576:TLC917578 TUX917576:TUY917578 UET917576:UEU917578 UOP917576:UOQ917578 UYL917576:UYM917578 VIH917576:VII917578 VSD917576:VSE917578 WBZ917576:WCA917578 WLV917576:WLW917578 WVR917576:WVS917578 J983112:K983114 JF983112:JG983114 TB983112:TC983114 ACX983112:ACY983114 AMT983112:AMU983114 AWP983112:AWQ983114 BGL983112:BGM983114 BQH983112:BQI983114 CAD983112:CAE983114 CJZ983112:CKA983114 CTV983112:CTW983114 DDR983112:DDS983114 DNN983112:DNO983114 DXJ983112:DXK983114 EHF983112:EHG983114 ERB983112:ERC983114 FAX983112:FAY983114 FKT983112:FKU983114 FUP983112:FUQ983114 GEL983112:GEM983114 GOH983112:GOI983114 GYD983112:GYE983114 HHZ983112:HIA983114 HRV983112:HRW983114 IBR983112:IBS983114 ILN983112:ILO983114 IVJ983112:IVK983114 JFF983112:JFG983114 JPB983112:JPC983114 JYX983112:JYY983114 KIT983112:KIU983114 KSP983112:KSQ983114 LCL983112:LCM983114 LMH983112:LMI983114 LWD983112:LWE983114 MFZ983112:MGA983114 MPV983112:MPW983114 MZR983112:MZS983114 NJN983112:NJO983114 NTJ983112:NTK983114 ODF983112:ODG983114 ONB983112:ONC983114 OWX983112:OWY983114 PGT983112:PGU983114 PQP983112:PQQ983114 QAL983112:QAM983114 QKH983112:QKI983114 QUD983112:QUE983114 RDZ983112:REA983114 RNV983112:RNW983114 RXR983112:RXS983114 SHN983112:SHO983114 SRJ983112:SRK983114 TBF983112:TBG983114 TLB983112:TLC983114 TUX983112:TUY983114 UET983112:UEU983114 UOP983112:UOQ983114 UYL983112:UYM983114 VIH983112:VII983114 VSD983112:VSE983114 WBZ983112:WCA983114 WLV983112:WLW983114 WVR983112:WVS983114">
      <formula1>$H$72:$H$74</formula1>
    </dataValidation>
    <dataValidation type="list" allowBlank="1" showInputMessage="1" showErrorMessage="1" sqref="J66:K69 JF66:JG69 TB66:TC69 ACX66:ACY69 AMT66:AMU69 AWP66:AWQ69 BGL66:BGM69 BQH66:BQI69 CAD66:CAE69 CJZ66:CKA69 CTV66:CTW69 DDR66:DDS69 DNN66:DNO69 DXJ66:DXK69 EHF66:EHG69 ERB66:ERC69 FAX66:FAY69 FKT66:FKU69 FUP66:FUQ69 GEL66:GEM69 GOH66:GOI69 GYD66:GYE69 HHZ66:HIA69 HRV66:HRW69 IBR66:IBS69 ILN66:ILO69 IVJ66:IVK69 JFF66:JFG69 JPB66:JPC69 JYX66:JYY69 KIT66:KIU69 KSP66:KSQ69 LCL66:LCM69 LMH66:LMI69 LWD66:LWE69 MFZ66:MGA69 MPV66:MPW69 MZR66:MZS69 NJN66:NJO69 NTJ66:NTK69 ODF66:ODG69 ONB66:ONC69 OWX66:OWY69 PGT66:PGU69 PQP66:PQQ69 QAL66:QAM69 QKH66:QKI69 QUD66:QUE69 RDZ66:REA69 RNV66:RNW69 RXR66:RXS69 SHN66:SHO69 SRJ66:SRK69 TBF66:TBG69 TLB66:TLC69 TUX66:TUY69 UET66:UEU69 UOP66:UOQ69 UYL66:UYM69 VIH66:VII69 VSD66:VSE69 WBZ66:WCA69 WLV66:WLW69 WVR66:WVS69 J65602:K65605 JF65602:JG65605 TB65602:TC65605 ACX65602:ACY65605 AMT65602:AMU65605 AWP65602:AWQ65605 BGL65602:BGM65605 BQH65602:BQI65605 CAD65602:CAE65605 CJZ65602:CKA65605 CTV65602:CTW65605 DDR65602:DDS65605 DNN65602:DNO65605 DXJ65602:DXK65605 EHF65602:EHG65605 ERB65602:ERC65605 FAX65602:FAY65605 FKT65602:FKU65605 FUP65602:FUQ65605 GEL65602:GEM65605 GOH65602:GOI65605 GYD65602:GYE65605 HHZ65602:HIA65605 HRV65602:HRW65605 IBR65602:IBS65605 ILN65602:ILO65605 IVJ65602:IVK65605 JFF65602:JFG65605 JPB65602:JPC65605 JYX65602:JYY65605 KIT65602:KIU65605 KSP65602:KSQ65605 LCL65602:LCM65605 LMH65602:LMI65605 LWD65602:LWE65605 MFZ65602:MGA65605 MPV65602:MPW65605 MZR65602:MZS65605 NJN65602:NJO65605 NTJ65602:NTK65605 ODF65602:ODG65605 ONB65602:ONC65605 OWX65602:OWY65605 PGT65602:PGU65605 PQP65602:PQQ65605 QAL65602:QAM65605 QKH65602:QKI65605 QUD65602:QUE65605 RDZ65602:REA65605 RNV65602:RNW65605 RXR65602:RXS65605 SHN65602:SHO65605 SRJ65602:SRK65605 TBF65602:TBG65605 TLB65602:TLC65605 TUX65602:TUY65605 UET65602:UEU65605 UOP65602:UOQ65605 UYL65602:UYM65605 VIH65602:VII65605 VSD65602:VSE65605 WBZ65602:WCA65605 WLV65602:WLW65605 WVR65602:WVS65605 J131138:K131141 JF131138:JG131141 TB131138:TC131141 ACX131138:ACY131141 AMT131138:AMU131141 AWP131138:AWQ131141 BGL131138:BGM131141 BQH131138:BQI131141 CAD131138:CAE131141 CJZ131138:CKA131141 CTV131138:CTW131141 DDR131138:DDS131141 DNN131138:DNO131141 DXJ131138:DXK131141 EHF131138:EHG131141 ERB131138:ERC131141 FAX131138:FAY131141 FKT131138:FKU131141 FUP131138:FUQ131141 GEL131138:GEM131141 GOH131138:GOI131141 GYD131138:GYE131141 HHZ131138:HIA131141 HRV131138:HRW131141 IBR131138:IBS131141 ILN131138:ILO131141 IVJ131138:IVK131141 JFF131138:JFG131141 JPB131138:JPC131141 JYX131138:JYY131141 KIT131138:KIU131141 KSP131138:KSQ131141 LCL131138:LCM131141 LMH131138:LMI131141 LWD131138:LWE131141 MFZ131138:MGA131141 MPV131138:MPW131141 MZR131138:MZS131141 NJN131138:NJO131141 NTJ131138:NTK131141 ODF131138:ODG131141 ONB131138:ONC131141 OWX131138:OWY131141 PGT131138:PGU131141 PQP131138:PQQ131141 QAL131138:QAM131141 QKH131138:QKI131141 QUD131138:QUE131141 RDZ131138:REA131141 RNV131138:RNW131141 RXR131138:RXS131141 SHN131138:SHO131141 SRJ131138:SRK131141 TBF131138:TBG131141 TLB131138:TLC131141 TUX131138:TUY131141 UET131138:UEU131141 UOP131138:UOQ131141 UYL131138:UYM131141 VIH131138:VII131141 VSD131138:VSE131141 WBZ131138:WCA131141 WLV131138:WLW131141 WVR131138:WVS131141 J196674:K196677 JF196674:JG196677 TB196674:TC196677 ACX196674:ACY196677 AMT196674:AMU196677 AWP196674:AWQ196677 BGL196674:BGM196677 BQH196674:BQI196677 CAD196674:CAE196677 CJZ196674:CKA196677 CTV196674:CTW196677 DDR196674:DDS196677 DNN196674:DNO196677 DXJ196674:DXK196677 EHF196674:EHG196677 ERB196674:ERC196677 FAX196674:FAY196677 FKT196674:FKU196677 FUP196674:FUQ196677 GEL196674:GEM196677 GOH196674:GOI196677 GYD196674:GYE196677 HHZ196674:HIA196677 HRV196674:HRW196677 IBR196674:IBS196677 ILN196674:ILO196677 IVJ196674:IVK196677 JFF196674:JFG196677 JPB196674:JPC196677 JYX196674:JYY196677 KIT196674:KIU196677 KSP196674:KSQ196677 LCL196674:LCM196677 LMH196674:LMI196677 LWD196674:LWE196677 MFZ196674:MGA196677 MPV196674:MPW196677 MZR196674:MZS196677 NJN196674:NJO196677 NTJ196674:NTK196677 ODF196674:ODG196677 ONB196674:ONC196677 OWX196674:OWY196677 PGT196674:PGU196677 PQP196674:PQQ196677 QAL196674:QAM196677 QKH196674:QKI196677 QUD196674:QUE196677 RDZ196674:REA196677 RNV196674:RNW196677 RXR196674:RXS196677 SHN196674:SHO196677 SRJ196674:SRK196677 TBF196674:TBG196677 TLB196674:TLC196677 TUX196674:TUY196677 UET196674:UEU196677 UOP196674:UOQ196677 UYL196674:UYM196677 VIH196674:VII196677 VSD196674:VSE196677 WBZ196674:WCA196677 WLV196674:WLW196677 WVR196674:WVS196677 J262210:K262213 JF262210:JG262213 TB262210:TC262213 ACX262210:ACY262213 AMT262210:AMU262213 AWP262210:AWQ262213 BGL262210:BGM262213 BQH262210:BQI262213 CAD262210:CAE262213 CJZ262210:CKA262213 CTV262210:CTW262213 DDR262210:DDS262213 DNN262210:DNO262213 DXJ262210:DXK262213 EHF262210:EHG262213 ERB262210:ERC262213 FAX262210:FAY262213 FKT262210:FKU262213 FUP262210:FUQ262213 GEL262210:GEM262213 GOH262210:GOI262213 GYD262210:GYE262213 HHZ262210:HIA262213 HRV262210:HRW262213 IBR262210:IBS262213 ILN262210:ILO262213 IVJ262210:IVK262213 JFF262210:JFG262213 JPB262210:JPC262213 JYX262210:JYY262213 KIT262210:KIU262213 KSP262210:KSQ262213 LCL262210:LCM262213 LMH262210:LMI262213 LWD262210:LWE262213 MFZ262210:MGA262213 MPV262210:MPW262213 MZR262210:MZS262213 NJN262210:NJO262213 NTJ262210:NTK262213 ODF262210:ODG262213 ONB262210:ONC262213 OWX262210:OWY262213 PGT262210:PGU262213 PQP262210:PQQ262213 QAL262210:QAM262213 QKH262210:QKI262213 QUD262210:QUE262213 RDZ262210:REA262213 RNV262210:RNW262213 RXR262210:RXS262213 SHN262210:SHO262213 SRJ262210:SRK262213 TBF262210:TBG262213 TLB262210:TLC262213 TUX262210:TUY262213 UET262210:UEU262213 UOP262210:UOQ262213 UYL262210:UYM262213 VIH262210:VII262213 VSD262210:VSE262213 WBZ262210:WCA262213 WLV262210:WLW262213 WVR262210:WVS262213 J327746:K327749 JF327746:JG327749 TB327746:TC327749 ACX327746:ACY327749 AMT327746:AMU327749 AWP327746:AWQ327749 BGL327746:BGM327749 BQH327746:BQI327749 CAD327746:CAE327749 CJZ327746:CKA327749 CTV327746:CTW327749 DDR327746:DDS327749 DNN327746:DNO327749 DXJ327746:DXK327749 EHF327746:EHG327749 ERB327746:ERC327749 FAX327746:FAY327749 FKT327746:FKU327749 FUP327746:FUQ327749 GEL327746:GEM327749 GOH327746:GOI327749 GYD327746:GYE327749 HHZ327746:HIA327749 HRV327746:HRW327749 IBR327746:IBS327749 ILN327746:ILO327749 IVJ327746:IVK327749 JFF327746:JFG327749 JPB327746:JPC327749 JYX327746:JYY327749 KIT327746:KIU327749 KSP327746:KSQ327749 LCL327746:LCM327749 LMH327746:LMI327749 LWD327746:LWE327749 MFZ327746:MGA327749 MPV327746:MPW327749 MZR327746:MZS327749 NJN327746:NJO327749 NTJ327746:NTK327749 ODF327746:ODG327749 ONB327746:ONC327749 OWX327746:OWY327749 PGT327746:PGU327749 PQP327746:PQQ327749 QAL327746:QAM327749 QKH327746:QKI327749 QUD327746:QUE327749 RDZ327746:REA327749 RNV327746:RNW327749 RXR327746:RXS327749 SHN327746:SHO327749 SRJ327746:SRK327749 TBF327746:TBG327749 TLB327746:TLC327749 TUX327746:TUY327749 UET327746:UEU327749 UOP327746:UOQ327749 UYL327746:UYM327749 VIH327746:VII327749 VSD327746:VSE327749 WBZ327746:WCA327749 WLV327746:WLW327749 WVR327746:WVS327749 J393282:K393285 JF393282:JG393285 TB393282:TC393285 ACX393282:ACY393285 AMT393282:AMU393285 AWP393282:AWQ393285 BGL393282:BGM393285 BQH393282:BQI393285 CAD393282:CAE393285 CJZ393282:CKA393285 CTV393282:CTW393285 DDR393282:DDS393285 DNN393282:DNO393285 DXJ393282:DXK393285 EHF393282:EHG393285 ERB393282:ERC393285 FAX393282:FAY393285 FKT393282:FKU393285 FUP393282:FUQ393285 GEL393282:GEM393285 GOH393282:GOI393285 GYD393282:GYE393285 HHZ393282:HIA393285 HRV393282:HRW393285 IBR393282:IBS393285 ILN393282:ILO393285 IVJ393282:IVK393285 JFF393282:JFG393285 JPB393282:JPC393285 JYX393282:JYY393285 KIT393282:KIU393285 KSP393282:KSQ393285 LCL393282:LCM393285 LMH393282:LMI393285 LWD393282:LWE393285 MFZ393282:MGA393285 MPV393282:MPW393285 MZR393282:MZS393285 NJN393282:NJO393285 NTJ393282:NTK393285 ODF393282:ODG393285 ONB393282:ONC393285 OWX393282:OWY393285 PGT393282:PGU393285 PQP393282:PQQ393285 QAL393282:QAM393285 QKH393282:QKI393285 QUD393282:QUE393285 RDZ393282:REA393285 RNV393282:RNW393285 RXR393282:RXS393285 SHN393282:SHO393285 SRJ393282:SRK393285 TBF393282:TBG393285 TLB393282:TLC393285 TUX393282:TUY393285 UET393282:UEU393285 UOP393282:UOQ393285 UYL393282:UYM393285 VIH393282:VII393285 VSD393282:VSE393285 WBZ393282:WCA393285 WLV393282:WLW393285 WVR393282:WVS393285 J458818:K458821 JF458818:JG458821 TB458818:TC458821 ACX458818:ACY458821 AMT458818:AMU458821 AWP458818:AWQ458821 BGL458818:BGM458821 BQH458818:BQI458821 CAD458818:CAE458821 CJZ458818:CKA458821 CTV458818:CTW458821 DDR458818:DDS458821 DNN458818:DNO458821 DXJ458818:DXK458821 EHF458818:EHG458821 ERB458818:ERC458821 FAX458818:FAY458821 FKT458818:FKU458821 FUP458818:FUQ458821 GEL458818:GEM458821 GOH458818:GOI458821 GYD458818:GYE458821 HHZ458818:HIA458821 HRV458818:HRW458821 IBR458818:IBS458821 ILN458818:ILO458821 IVJ458818:IVK458821 JFF458818:JFG458821 JPB458818:JPC458821 JYX458818:JYY458821 KIT458818:KIU458821 KSP458818:KSQ458821 LCL458818:LCM458821 LMH458818:LMI458821 LWD458818:LWE458821 MFZ458818:MGA458821 MPV458818:MPW458821 MZR458818:MZS458821 NJN458818:NJO458821 NTJ458818:NTK458821 ODF458818:ODG458821 ONB458818:ONC458821 OWX458818:OWY458821 PGT458818:PGU458821 PQP458818:PQQ458821 QAL458818:QAM458821 QKH458818:QKI458821 QUD458818:QUE458821 RDZ458818:REA458821 RNV458818:RNW458821 RXR458818:RXS458821 SHN458818:SHO458821 SRJ458818:SRK458821 TBF458818:TBG458821 TLB458818:TLC458821 TUX458818:TUY458821 UET458818:UEU458821 UOP458818:UOQ458821 UYL458818:UYM458821 VIH458818:VII458821 VSD458818:VSE458821 WBZ458818:WCA458821 WLV458818:WLW458821 WVR458818:WVS458821 J524354:K524357 JF524354:JG524357 TB524354:TC524357 ACX524354:ACY524357 AMT524354:AMU524357 AWP524354:AWQ524357 BGL524354:BGM524357 BQH524354:BQI524357 CAD524354:CAE524357 CJZ524354:CKA524357 CTV524354:CTW524357 DDR524354:DDS524357 DNN524354:DNO524357 DXJ524354:DXK524357 EHF524354:EHG524357 ERB524354:ERC524357 FAX524354:FAY524357 FKT524354:FKU524357 FUP524354:FUQ524357 GEL524354:GEM524357 GOH524354:GOI524357 GYD524354:GYE524357 HHZ524354:HIA524357 HRV524354:HRW524357 IBR524354:IBS524357 ILN524354:ILO524357 IVJ524354:IVK524357 JFF524354:JFG524357 JPB524354:JPC524357 JYX524354:JYY524357 KIT524354:KIU524357 KSP524354:KSQ524357 LCL524354:LCM524357 LMH524354:LMI524357 LWD524354:LWE524357 MFZ524354:MGA524357 MPV524354:MPW524357 MZR524354:MZS524357 NJN524354:NJO524357 NTJ524354:NTK524357 ODF524354:ODG524357 ONB524354:ONC524357 OWX524354:OWY524357 PGT524354:PGU524357 PQP524354:PQQ524357 QAL524354:QAM524357 QKH524354:QKI524357 QUD524354:QUE524357 RDZ524354:REA524357 RNV524354:RNW524357 RXR524354:RXS524357 SHN524354:SHO524357 SRJ524354:SRK524357 TBF524354:TBG524357 TLB524354:TLC524357 TUX524354:TUY524357 UET524354:UEU524357 UOP524354:UOQ524357 UYL524354:UYM524357 VIH524354:VII524357 VSD524354:VSE524357 WBZ524354:WCA524357 WLV524354:WLW524357 WVR524354:WVS524357 J589890:K589893 JF589890:JG589893 TB589890:TC589893 ACX589890:ACY589893 AMT589890:AMU589893 AWP589890:AWQ589893 BGL589890:BGM589893 BQH589890:BQI589893 CAD589890:CAE589893 CJZ589890:CKA589893 CTV589890:CTW589893 DDR589890:DDS589893 DNN589890:DNO589893 DXJ589890:DXK589893 EHF589890:EHG589893 ERB589890:ERC589893 FAX589890:FAY589893 FKT589890:FKU589893 FUP589890:FUQ589893 GEL589890:GEM589893 GOH589890:GOI589893 GYD589890:GYE589893 HHZ589890:HIA589893 HRV589890:HRW589893 IBR589890:IBS589893 ILN589890:ILO589893 IVJ589890:IVK589893 JFF589890:JFG589893 JPB589890:JPC589893 JYX589890:JYY589893 KIT589890:KIU589893 KSP589890:KSQ589893 LCL589890:LCM589893 LMH589890:LMI589893 LWD589890:LWE589893 MFZ589890:MGA589893 MPV589890:MPW589893 MZR589890:MZS589893 NJN589890:NJO589893 NTJ589890:NTK589893 ODF589890:ODG589893 ONB589890:ONC589893 OWX589890:OWY589893 PGT589890:PGU589893 PQP589890:PQQ589893 QAL589890:QAM589893 QKH589890:QKI589893 QUD589890:QUE589893 RDZ589890:REA589893 RNV589890:RNW589893 RXR589890:RXS589893 SHN589890:SHO589893 SRJ589890:SRK589893 TBF589890:TBG589893 TLB589890:TLC589893 TUX589890:TUY589893 UET589890:UEU589893 UOP589890:UOQ589893 UYL589890:UYM589893 VIH589890:VII589893 VSD589890:VSE589893 WBZ589890:WCA589893 WLV589890:WLW589893 WVR589890:WVS589893 J655426:K655429 JF655426:JG655429 TB655426:TC655429 ACX655426:ACY655429 AMT655426:AMU655429 AWP655426:AWQ655429 BGL655426:BGM655429 BQH655426:BQI655429 CAD655426:CAE655429 CJZ655426:CKA655429 CTV655426:CTW655429 DDR655426:DDS655429 DNN655426:DNO655429 DXJ655426:DXK655429 EHF655426:EHG655429 ERB655426:ERC655429 FAX655426:FAY655429 FKT655426:FKU655429 FUP655426:FUQ655429 GEL655426:GEM655429 GOH655426:GOI655429 GYD655426:GYE655429 HHZ655426:HIA655429 HRV655426:HRW655429 IBR655426:IBS655429 ILN655426:ILO655429 IVJ655426:IVK655429 JFF655426:JFG655429 JPB655426:JPC655429 JYX655426:JYY655429 KIT655426:KIU655429 KSP655426:KSQ655429 LCL655426:LCM655429 LMH655426:LMI655429 LWD655426:LWE655429 MFZ655426:MGA655429 MPV655426:MPW655429 MZR655426:MZS655429 NJN655426:NJO655429 NTJ655426:NTK655429 ODF655426:ODG655429 ONB655426:ONC655429 OWX655426:OWY655429 PGT655426:PGU655429 PQP655426:PQQ655429 QAL655426:QAM655429 QKH655426:QKI655429 QUD655426:QUE655429 RDZ655426:REA655429 RNV655426:RNW655429 RXR655426:RXS655429 SHN655426:SHO655429 SRJ655426:SRK655429 TBF655426:TBG655429 TLB655426:TLC655429 TUX655426:TUY655429 UET655426:UEU655429 UOP655426:UOQ655429 UYL655426:UYM655429 VIH655426:VII655429 VSD655426:VSE655429 WBZ655426:WCA655429 WLV655426:WLW655429 WVR655426:WVS655429 J720962:K720965 JF720962:JG720965 TB720962:TC720965 ACX720962:ACY720965 AMT720962:AMU720965 AWP720962:AWQ720965 BGL720962:BGM720965 BQH720962:BQI720965 CAD720962:CAE720965 CJZ720962:CKA720965 CTV720962:CTW720965 DDR720962:DDS720965 DNN720962:DNO720965 DXJ720962:DXK720965 EHF720962:EHG720965 ERB720962:ERC720965 FAX720962:FAY720965 FKT720962:FKU720965 FUP720962:FUQ720965 GEL720962:GEM720965 GOH720962:GOI720965 GYD720962:GYE720965 HHZ720962:HIA720965 HRV720962:HRW720965 IBR720962:IBS720965 ILN720962:ILO720965 IVJ720962:IVK720965 JFF720962:JFG720965 JPB720962:JPC720965 JYX720962:JYY720965 KIT720962:KIU720965 KSP720962:KSQ720965 LCL720962:LCM720965 LMH720962:LMI720965 LWD720962:LWE720965 MFZ720962:MGA720965 MPV720962:MPW720965 MZR720962:MZS720965 NJN720962:NJO720965 NTJ720962:NTK720965 ODF720962:ODG720965 ONB720962:ONC720965 OWX720962:OWY720965 PGT720962:PGU720965 PQP720962:PQQ720965 QAL720962:QAM720965 QKH720962:QKI720965 QUD720962:QUE720965 RDZ720962:REA720965 RNV720962:RNW720965 RXR720962:RXS720965 SHN720962:SHO720965 SRJ720962:SRK720965 TBF720962:TBG720965 TLB720962:TLC720965 TUX720962:TUY720965 UET720962:UEU720965 UOP720962:UOQ720965 UYL720962:UYM720965 VIH720962:VII720965 VSD720962:VSE720965 WBZ720962:WCA720965 WLV720962:WLW720965 WVR720962:WVS720965 J786498:K786501 JF786498:JG786501 TB786498:TC786501 ACX786498:ACY786501 AMT786498:AMU786501 AWP786498:AWQ786501 BGL786498:BGM786501 BQH786498:BQI786501 CAD786498:CAE786501 CJZ786498:CKA786501 CTV786498:CTW786501 DDR786498:DDS786501 DNN786498:DNO786501 DXJ786498:DXK786501 EHF786498:EHG786501 ERB786498:ERC786501 FAX786498:FAY786501 FKT786498:FKU786501 FUP786498:FUQ786501 GEL786498:GEM786501 GOH786498:GOI786501 GYD786498:GYE786501 HHZ786498:HIA786501 HRV786498:HRW786501 IBR786498:IBS786501 ILN786498:ILO786501 IVJ786498:IVK786501 JFF786498:JFG786501 JPB786498:JPC786501 JYX786498:JYY786501 KIT786498:KIU786501 KSP786498:KSQ786501 LCL786498:LCM786501 LMH786498:LMI786501 LWD786498:LWE786501 MFZ786498:MGA786501 MPV786498:MPW786501 MZR786498:MZS786501 NJN786498:NJO786501 NTJ786498:NTK786501 ODF786498:ODG786501 ONB786498:ONC786501 OWX786498:OWY786501 PGT786498:PGU786501 PQP786498:PQQ786501 QAL786498:QAM786501 QKH786498:QKI786501 QUD786498:QUE786501 RDZ786498:REA786501 RNV786498:RNW786501 RXR786498:RXS786501 SHN786498:SHO786501 SRJ786498:SRK786501 TBF786498:TBG786501 TLB786498:TLC786501 TUX786498:TUY786501 UET786498:UEU786501 UOP786498:UOQ786501 UYL786498:UYM786501 VIH786498:VII786501 VSD786498:VSE786501 WBZ786498:WCA786501 WLV786498:WLW786501 WVR786498:WVS786501 J852034:K852037 JF852034:JG852037 TB852034:TC852037 ACX852034:ACY852037 AMT852034:AMU852037 AWP852034:AWQ852037 BGL852034:BGM852037 BQH852034:BQI852037 CAD852034:CAE852037 CJZ852034:CKA852037 CTV852034:CTW852037 DDR852034:DDS852037 DNN852034:DNO852037 DXJ852034:DXK852037 EHF852034:EHG852037 ERB852034:ERC852037 FAX852034:FAY852037 FKT852034:FKU852037 FUP852034:FUQ852037 GEL852034:GEM852037 GOH852034:GOI852037 GYD852034:GYE852037 HHZ852034:HIA852037 HRV852034:HRW852037 IBR852034:IBS852037 ILN852034:ILO852037 IVJ852034:IVK852037 JFF852034:JFG852037 JPB852034:JPC852037 JYX852034:JYY852037 KIT852034:KIU852037 KSP852034:KSQ852037 LCL852034:LCM852037 LMH852034:LMI852037 LWD852034:LWE852037 MFZ852034:MGA852037 MPV852034:MPW852037 MZR852034:MZS852037 NJN852034:NJO852037 NTJ852034:NTK852037 ODF852034:ODG852037 ONB852034:ONC852037 OWX852034:OWY852037 PGT852034:PGU852037 PQP852034:PQQ852037 QAL852034:QAM852037 QKH852034:QKI852037 QUD852034:QUE852037 RDZ852034:REA852037 RNV852034:RNW852037 RXR852034:RXS852037 SHN852034:SHO852037 SRJ852034:SRK852037 TBF852034:TBG852037 TLB852034:TLC852037 TUX852034:TUY852037 UET852034:UEU852037 UOP852034:UOQ852037 UYL852034:UYM852037 VIH852034:VII852037 VSD852034:VSE852037 WBZ852034:WCA852037 WLV852034:WLW852037 WVR852034:WVS852037 J917570:K917573 JF917570:JG917573 TB917570:TC917573 ACX917570:ACY917573 AMT917570:AMU917573 AWP917570:AWQ917573 BGL917570:BGM917573 BQH917570:BQI917573 CAD917570:CAE917573 CJZ917570:CKA917573 CTV917570:CTW917573 DDR917570:DDS917573 DNN917570:DNO917573 DXJ917570:DXK917573 EHF917570:EHG917573 ERB917570:ERC917573 FAX917570:FAY917573 FKT917570:FKU917573 FUP917570:FUQ917573 GEL917570:GEM917573 GOH917570:GOI917573 GYD917570:GYE917573 HHZ917570:HIA917573 HRV917570:HRW917573 IBR917570:IBS917573 ILN917570:ILO917573 IVJ917570:IVK917573 JFF917570:JFG917573 JPB917570:JPC917573 JYX917570:JYY917573 KIT917570:KIU917573 KSP917570:KSQ917573 LCL917570:LCM917573 LMH917570:LMI917573 LWD917570:LWE917573 MFZ917570:MGA917573 MPV917570:MPW917573 MZR917570:MZS917573 NJN917570:NJO917573 NTJ917570:NTK917573 ODF917570:ODG917573 ONB917570:ONC917573 OWX917570:OWY917573 PGT917570:PGU917573 PQP917570:PQQ917573 QAL917570:QAM917573 QKH917570:QKI917573 QUD917570:QUE917573 RDZ917570:REA917573 RNV917570:RNW917573 RXR917570:RXS917573 SHN917570:SHO917573 SRJ917570:SRK917573 TBF917570:TBG917573 TLB917570:TLC917573 TUX917570:TUY917573 UET917570:UEU917573 UOP917570:UOQ917573 UYL917570:UYM917573 VIH917570:VII917573 VSD917570:VSE917573 WBZ917570:WCA917573 WLV917570:WLW917573 WVR917570:WVS917573 J983106:K983109 JF983106:JG983109 TB983106:TC983109 ACX983106:ACY983109 AMT983106:AMU983109 AWP983106:AWQ983109 BGL983106:BGM983109 BQH983106:BQI983109 CAD983106:CAE983109 CJZ983106:CKA983109 CTV983106:CTW983109 DDR983106:DDS983109 DNN983106:DNO983109 DXJ983106:DXK983109 EHF983106:EHG983109 ERB983106:ERC983109 FAX983106:FAY983109 FKT983106:FKU983109 FUP983106:FUQ983109 GEL983106:GEM983109 GOH983106:GOI983109 GYD983106:GYE983109 HHZ983106:HIA983109 HRV983106:HRW983109 IBR983106:IBS983109 ILN983106:ILO983109 IVJ983106:IVK983109 JFF983106:JFG983109 JPB983106:JPC983109 JYX983106:JYY983109 KIT983106:KIU983109 KSP983106:KSQ983109 LCL983106:LCM983109 LMH983106:LMI983109 LWD983106:LWE983109 MFZ983106:MGA983109 MPV983106:MPW983109 MZR983106:MZS983109 NJN983106:NJO983109 NTJ983106:NTK983109 ODF983106:ODG983109 ONB983106:ONC983109 OWX983106:OWY983109 PGT983106:PGU983109 PQP983106:PQQ983109 QAL983106:QAM983109 QKH983106:QKI983109 QUD983106:QUE983109 RDZ983106:REA983109 RNV983106:RNW983109 RXR983106:RXS983109 SHN983106:SHO983109 SRJ983106:SRK983109 TBF983106:TBG983109 TLB983106:TLC983109 TUX983106:TUY983109 UET983106:UEU983109 UOP983106:UOQ983109 UYL983106:UYM983109 VIH983106:VII983109 VSD983106:VSE983109 WBZ983106:WCA983109 WLV983106:WLW983109 WVR983106:WVS983109">
      <formula1>$H$66:$H$69</formula1>
    </dataValidation>
    <dataValidation type="list" allowBlank="1" showInputMessage="1" showErrorMessage="1" sqref="J61:K63 JF61:JG63 TB61:TC63 ACX61:ACY63 AMT61:AMU63 AWP61:AWQ63 BGL61:BGM63 BQH61:BQI63 CAD61:CAE63 CJZ61:CKA63 CTV61:CTW63 DDR61:DDS63 DNN61:DNO63 DXJ61:DXK63 EHF61:EHG63 ERB61:ERC63 FAX61:FAY63 FKT61:FKU63 FUP61:FUQ63 GEL61:GEM63 GOH61:GOI63 GYD61:GYE63 HHZ61:HIA63 HRV61:HRW63 IBR61:IBS63 ILN61:ILO63 IVJ61:IVK63 JFF61:JFG63 JPB61:JPC63 JYX61:JYY63 KIT61:KIU63 KSP61:KSQ63 LCL61:LCM63 LMH61:LMI63 LWD61:LWE63 MFZ61:MGA63 MPV61:MPW63 MZR61:MZS63 NJN61:NJO63 NTJ61:NTK63 ODF61:ODG63 ONB61:ONC63 OWX61:OWY63 PGT61:PGU63 PQP61:PQQ63 QAL61:QAM63 QKH61:QKI63 QUD61:QUE63 RDZ61:REA63 RNV61:RNW63 RXR61:RXS63 SHN61:SHO63 SRJ61:SRK63 TBF61:TBG63 TLB61:TLC63 TUX61:TUY63 UET61:UEU63 UOP61:UOQ63 UYL61:UYM63 VIH61:VII63 VSD61:VSE63 WBZ61:WCA63 WLV61:WLW63 WVR61:WVS63 J65597:K65599 JF65597:JG65599 TB65597:TC65599 ACX65597:ACY65599 AMT65597:AMU65599 AWP65597:AWQ65599 BGL65597:BGM65599 BQH65597:BQI65599 CAD65597:CAE65599 CJZ65597:CKA65599 CTV65597:CTW65599 DDR65597:DDS65599 DNN65597:DNO65599 DXJ65597:DXK65599 EHF65597:EHG65599 ERB65597:ERC65599 FAX65597:FAY65599 FKT65597:FKU65599 FUP65597:FUQ65599 GEL65597:GEM65599 GOH65597:GOI65599 GYD65597:GYE65599 HHZ65597:HIA65599 HRV65597:HRW65599 IBR65597:IBS65599 ILN65597:ILO65599 IVJ65597:IVK65599 JFF65597:JFG65599 JPB65597:JPC65599 JYX65597:JYY65599 KIT65597:KIU65599 KSP65597:KSQ65599 LCL65597:LCM65599 LMH65597:LMI65599 LWD65597:LWE65599 MFZ65597:MGA65599 MPV65597:MPW65599 MZR65597:MZS65599 NJN65597:NJO65599 NTJ65597:NTK65599 ODF65597:ODG65599 ONB65597:ONC65599 OWX65597:OWY65599 PGT65597:PGU65599 PQP65597:PQQ65599 QAL65597:QAM65599 QKH65597:QKI65599 QUD65597:QUE65599 RDZ65597:REA65599 RNV65597:RNW65599 RXR65597:RXS65599 SHN65597:SHO65599 SRJ65597:SRK65599 TBF65597:TBG65599 TLB65597:TLC65599 TUX65597:TUY65599 UET65597:UEU65599 UOP65597:UOQ65599 UYL65597:UYM65599 VIH65597:VII65599 VSD65597:VSE65599 WBZ65597:WCA65599 WLV65597:WLW65599 WVR65597:WVS65599 J131133:K131135 JF131133:JG131135 TB131133:TC131135 ACX131133:ACY131135 AMT131133:AMU131135 AWP131133:AWQ131135 BGL131133:BGM131135 BQH131133:BQI131135 CAD131133:CAE131135 CJZ131133:CKA131135 CTV131133:CTW131135 DDR131133:DDS131135 DNN131133:DNO131135 DXJ131133:DXK131135 EHF131133:EHG131135 ERB131133:ERC131135 FAX131133:FAY131135 FKT131133:FKU131135 FUP131133:FUQ131135 GEL131133:GEM131135 GOH131133:GOI131135 GYD131133:GYE131135 HHZ131133:HIA131135 HRV131133:HRW131135 IBR131133:IBS131135 ILN131133:ILO131135 IVJ131133:IVK131135 JFF131133:JFG131135 JPB131133:JPC131135 JYX131133:JYY131135 KIT131133:KIU131135 KSP131133:KSQ131135 LCL131133:LCM131135 LMH131133:LMI131135 LWD131133:LWE131135 MFZ131133:MGA131135 MPV131133:MPW131135 MZR131133:MZS131135 NJN131133:NJO131135 NTJ131133:NTK131135 ODF131133:ODG131135 ONB131133:ONC131135 OWX131133:OWY131135 PGT131133:PGU131135 PQP131133:PQQ131135 QAL131133:QAM131135 QKH131133:QKI131135 QUD131133:QUE131135 RDZ131133:REA131135 RNV131133:RNW131135 RXR131133:RXS131135 SHN131133:SHO131135 SRJ131133:SRK131135 TBF131133:TBG131135 TLB131133:TLC131135 TUX131133:TUY131135 UET131133:UEU131135 UOP131133:UOQ131135 UYL131133:UYM131135 VIH131133:VII131135 VSD131133:VSE131135 WBZ131133:WCA131135 WLV131133:WLW131135 WVR131133:WVS131135 J196669:K196671 JF196669:JG196671 TB196669:TC196671 ACX196669:ACY196671 AMT196669:AMU196671 AWP196669:AWQ196671 BGL196669:BGM196671 BQH196669:BQI196671 CAD196669:CAE196671 CJZ196669:CKA196671 CTV196669:CTW196671 DDR196669:DDS196671 DNN196669:DNO196671 DXJ196669:DXK196671 EHF196669:EHG196671 ERB196669:ERC196671 FAX196669:FAY196671 FKT196669:FKU196671 FUP196669:FUQ196671 GEL196669:GEM196671 GOH196669:GOI196671 GYD196669:GYE196671 HHZ196669:HIA196671 HRV196669:HRW196671 IBR196669:IBS196671 ILN196669:ILO196671 IVJ196669:IVK196671 JFF196669:JFG196671 JPB196669:JPC196671 JYX196669:JYY196671 KIT196669:KIU196671 KSP196669:KSQ196671 LCL196669:LCM196671 LMH196669:LMI196671 LWD196669:LWE196671 MFZ196669:MGA196671 MPV196669:MPW196671 MZR196669:MZS196671 NJN196669:NJO196671 NTJ196669:NTK196671 ODF196669:ODG196671 ONB196669:ONC196671 OWX196669:OWY196671 PGT196669:PGU196671 PQP196669:PQQ196671 QAL196669:QAM196671 QKH196669:QKI196671 QUD196669:QUE196671 RDZ196669:REA196671 RNV196669:RNW196671 RXR196669:RXS196671 SHN196669:SHO196671 SRJ196669:SRK196671 TBF196669:TBG196671 TLB196669:TLC196671 TUX196669:TUY196671 UET196669:UEU196671 UOP196669:UOQ196671 UYL196669:UYM196671 VIH196669:VII196671 VSD196669:VSE196671 WBZ196669:WCA196671 WLV196669:WLW196671 WVR196669:WVS196671 J262205:K262207 JF262205:JG262207 TB262205:TC262207 ACX262205:ACY262207 AMT262205:AMU262207 AWP262205:AWQ262207 BGL262205:BGM262207 BQH262205:BQI262207 CAD262205:CAE262207 CJZ262205:CKA262207 CTV262205:CTW262207 DDR262205:DDS262207 DNN262205:DNO262207 DXJ262205:DXK262207 EHF262205:EHG262207 ERB262205:ERC262207 FAX262205:FAY262207 FKT262205:FKU262207 FUP262205:FUQ262207 GEL262205:GEM262207 GOH262205:GOI262207 GYD262205:GYE262207 HHZ262205:HIA262207 HRV262205:HRW262207 IBR262205:IBS262207 ILN262205:ILO262207 IVJ262205:IVK262207 JFF262205:JFG262207 JPB262205:JPC262207 JYX262205:JYY262207 KIT262205:KIU262207 KSP262205:KSQ262207 LCL262205:LCM262207 LMH262205:LMI262207 LWD262205:LWE262207 MFZ262205:MGA262207 MPV262205:MPW262207 MZR262205:MZS262207 NJN262205:NJO262207 NTJ262205:NTK262207 ODF262205:ODG262207 ONB262205:ONC262207 OWX262205:OWY262207 PGT262205:PGU262207 PQP262205:PQQ262207 QAL262205:QAM262207 QKH262205:QKI262207 QUD262205:QUE262207 RDZ262205:REA262207 RNV262205:RNW262207 RXR262205:RXS262207 SHN262205:SHO262207 SRJ262205:SRK262207 TBF262205:TBG262207 TLB262205:TLC262207 TUX262205:TUY262207 UET262205:UEU262207 UOP262205:UOQ262207 UYL262205:UYM262207 VIH262205:VII262207 VSD262205:VSE262207 WBZ262205:WCA262207 WLV262205:WLW262207 WVR262205:WVS262207 J327741:K327743 JF327741:JG327743 TB327741:TC327743 ACX327741:ACY327743 AMT327741:AMU327743 AWP327741:AWQ327743 BGL327741:BGM327743 BQH327741:BQI327743 CAD327741:CAE327743 CJZ327741:CKA327743 CTV327741:CTW327743 DDR327741:DDS327743 DNN327741:DNO327743 DXJ327741:DXK327743 EHF327741:EHG327743 ERB327741:ERC327743 FAX327741:FAY327743 FKT327741:FKU327743 FUP327741:FUQ327743 GEL327741:GEM327743 GOH327741:GOI327743 GYD327741:GYE327743 HHZ327741:HIA327743 HRV327741:HRW327743 IBR327741:IBS327743 ILN327741:ILO327743 IVJ327741:IVK327743 JFF327741:JFG327743 JPB327741:JPC327743 JYX327741:JYY327743 KIT327741:KIU327743 KSP327741:KSQ327743 LCL327741:LCM327743 LMH327741:LMI327743 LWD327741:LWE327743 MFZ327741:MGA327743 MPV327741:MPW327743 MZR327741:MZS327743 NJN327741:NJO327743 NTJ327741:NTK327743 ODF327741:ODG327743 ONB327741:ONC327743 OWX327741:OWY327743 PGT327741:PGU327743 PQP327741:PQQ327743 QAL327741:QAM327743 QKH327741:QKI327743 QUD327741:QUE327743 RDZ327741:REA327743 RNV327741:RNW327743 RXR327741:RXS327743 SHN327741:SHO327743 SRJ327741:SRK327743 TBF327741:TBG327743 TLB327741:TLC327743 TUX327741:TUY327743 UET327741:UEU327743 UOP327741:UOQ327743 UYL327741:UYM327743 VIH327741:VII327743 VSD327741:VSE327743 WBZ327741:WCA327743 WLV327741:WLW327743 WVR327741:WVS327743 J393277:K393279 JF393277:JG393279 TB393277:TC393279 ACX393277:ACY393279 AMT393277:AMU393279 AWP393277:AWQ393279 BGL393277:BGM393279 BQH393277:BQI393279 CAD393277:CAE393279 CJZ393277:CKA393279 CTV393277:CTW393279 DDR393277:DDS393279 DNN393277:DNO393279 DXJ393277:DXK393279 EHF393277:EHG393279 ERB393277:ERC393279 FAX393277:FAY393279 FKT393277:FKU393279 FUP393277:FUQ393279 GEL393277:GEM393279 GOH393277:GOI393279 GYD393277:GYE393279 HHZ393277:HIA393279 HRV393277:HRW393279 IBR393277:IBS393279 ILN393277:ILO393279 IVJ393277:IVK393279 JFF393277:JFG393279 JPB393277:JPC393279 JYX393277:JYY393279 KIT393277:KIU393279 KSP393277:KSQ393279 LCL393277:LCM393279 LMH393277:LMI393279 LWD393277:LWE393279 MFZ393277:MGA393279 MPV393277:MPW393279 MZR393277:MZS393279 NJN393277:NJO393279 NTJ393277:NTK393279 ODF393277:ODG393279 ONB393277:ONC393279 OWX393277:OWY393279 PGT393277:PGU393279 PQP393277:PQQ393279 QAL393277:QAM393279 QKH393277:QKI393279 QUD393277:QUE393279 RDZ393277:REA393279 RNV393277:RNW393279 RXR393277:RXS393279 SHN393277:SHO393279 SRJ393277:SRK393279 TBF393277:TBG393279 TLB393277:TLC393279 TUX393277:TUY393279 UET393277:UEU393279 UOP393277:UOQ393279 UYL393277:UYM393279 VIH393277:VII393279 VSD393277:VSE393279 WBZ393277:WCA393279 WLV393277:WLW393279 WVR393277:WVS393279 J458813:K458815 JF458813:JG458815 TB458813:TC458815 ACX458813:ACY458815 AMT458813:AMU458815 AWP458813:AWQ458815 BGL458813:BGM458815 BQH458813:BQI458815 CAD458813:CAE458815 CJZ458813:CKA458815 CTV458813:CTW458815 DDR458813:DDS458815 DNN458813:DNO458815 DXJ458813:DXK458815 EHF458813:EHG458815 ERB458813:ERC458815 FAX458813:FAY458815 FKT458813:FKU458815 FUP458813:FUQ458815 GEL458813:GEM458815 GOH458813:GOI458815 GYD458813:GYE458815 HHZ458813:HIA458815 HRV458813:HRW458815 IBR458813:IBS458815 ILN458813:ILO458815 IVJ458813:IVK458815 JFF458813:JFG458815 JPB458813:JPC458815 JYX458813:JYY458815 KIT458813:KIU458815 KSP458813:KSQ458815 LCL458813:LCM458815 LMH458813:LMI458815 LWD458813:LWE458815 MFZ458813:MGA458815 MPV458813:MPW458815 MZR458813:MZS458815 NJN458813:NJO458815 NTJ458813:NTK458815 ODF458813:ODG458815 ONB458813:ONC458815 OWX458813:OWY458815 PGT458813:PGU458815 PQP458813:PQQ458815 QAL458813:QAM458815 QKH458813:QKI458815 QUD458813:QUE458815 RDZ458813:REA458815 RNV458813:RNW458815 RXR458813:RXS458815 SHN458813:SHO458815 SRJ458813:SRK458815 TBF458813:TBG458815 TLB458813:TLC458815 TUX458813:TUY458815 UET458813:UEU458815 UOP458813:UOQ458815 UYL458813:UYM458815 VIH458813:VII458815 VSD458813:VSE458815 WBZ458813:WCA458815 WLV458813:WLW458815 WVR458813:WVS458815 J524349:K524351 JF524349:JG524351 TB524349:TC524351 ACX524349:ACY524351 AMT524349:AMU524351 AWP524349:AWQ524351 BGL524349:BGM524351 BQH524349:BQI524351 CAD524349:CAE524351 CJZ524349:CKA524351 CTV524349:CTW524351 DDR524349:DDS524351 DNN524349:DNO524351 DXJ524349:DXK524351 EHF524349:EHG524351 ERB524349:ERC524351 FAX524349:FAY524351 FKT524349:FKU524351 FUP524349:FUQ524351 GEL524349:GEM524351 GOH524349:GOI524351 GYD524349:GYE524351 HHZ524349:HIA524351 HRV524349:HRW524351 IBR524349:IBS524351 ILN524349:ILO524351 IVJ524349:IVK524351 JFF524349:JFG524351 JPB524349:JPC524351 JYX524349:JYY524351 KIT524349:KIU524351 KSP524349:KSQ524351 LCL524349:LCM524351 LMH524349:LMI524351 LWD524349:LWE524351 MFZ524349:MGA524351 MPV524349:MPW524351 MZR524349:MZS524351 NJN524349:NJO524351 NTJ524349:NTK524351 ODF524349:ODG524351 ONB524349:ONC524351 OWX524349:OWY524351 PGT524349:PGU524351 PQP524349:PQQ524351 QAL524349:QAM524351 QKH524349:QKI524351 QUD524349:QUE524351 RDZ524349:REA524351 RNV524349:RNW524351 RXR524349:RXS524351 SHN524349:SHO524351 SRJ524349:SRK524351 TBF524349:TBG524351 TLB524349:TLC524351 TUX524349:TUY524351 UET524349:UEU524351 UOP524349:UOQ524351 UYL524349:UYM524351 VIH524349:VII524351 VSD524349:VSE524351 WBZ524349:WCA524351 WLV524349:WLW524351 WVR524349:WVS524351 J589885:K589887 JF589885:JG589887 TB589885:TC589887 ACX589885:ACY589887 AMT589885:AMU589887 AWP589885:AWQ589887 BGL589885:BGM589887 BQH589885:BQI589887 CAD589885:CAE589887 CJZ589885:CKA589887 CTV589885:CTW589887 DDR589885:DDS589887 DNN589885:DNO589887 DXJ589885:DXK589887 EHF589885:EHG589887 ERB589885:ERC589887 FAX589885:FAY589887 FKT589885:FKU589887 FUP589885:FUQ589887 GEL589885:GEM589887 GOH589885:GOI589887 GYD589885:GYE589887 HHZ589885:HIA589887 HRV589885:HRW589887 IBR589885:IBS589887 ILN589885:ILO589887 IVJ589885:IVK589887 JFF589885:JFG589887 JPB589885:JPC589887 JYX589885:JYY589887 KIT589885:KIU589887 KSP589885:KSQ589887 LCL589885:LCM589887 LMH589885:LMI589887 LWD589885:LWE589887 MFZ589885:MGA589887 MPV589885:MPW589887 MZR589885:MZS589887 NJN589885:NJO589887 NTJ589885:NTK589887 ODF589885:ODG589887 ONB589885:ONC589887 OWX589885:OWY589887 PGT589885:PGU589887 PQP589885:PQQ589887 QAL589885:QAM589887 QKH589885:QKI589887 QUD589885:QUE589887 RDZ589885:REA589887 RNV589885:RNW589887 RXR589885:RXS589887 SHN589885:SHO589887 SRJ589885:SRK589887 TBF589885:TBG589887 TLB589885:TLC589887 TUX589885:TUY589887 UET589885:UEU589887 UOP589885:UOQ589887 UYL589885:UYM589887 VIH589885:VII589887 VSD589885:VSE589887 WBZ589885:WCA589887 WLV589885:WLW589887 WVR589885:WVS589887 J655421:K655423 JF655421:JG655423 TB655421:TC655423 ACX655421:ACY655423 AMT655421:AMU655423 AWP655421:AWQ655423 BGL655421:BGM655423 BQH655421:BQI655423 CAD655421:CAE655423 CJZ655421:CKA655423 CTV655421:CTW655423 DDR655421:DDS655423 DNN655421:DNO655423 DXJ655421:DXK655423 EHF655421:EHG655423 ERB655421:ERC655423 FAX655421:FAY655423 FKT655421:FKU655423 FUP655421:FUQ655423 GEL655421:GEM655423 GOH655421:GOI655423 GYD655421:GYE655423 HHZ655421:HIA655423 HRV655421:HRW655423 IBR655421:IBS655423 ILN655421:ILO655423 IVJ655421:IVK655423 JFF655421:JFG655423 JPB655421:JPC655423 JYX655421:JYY655423 KIT655421:KIU655423 KSP655421:KSQ655423 LCL655421:LCM655423 LMH655421:LMI655423 LWD655421:LWE655423 MFZ655421:MGA655423 MPV655421:MPW655423 MZR655421:MZS655423 NJN655421:NJO655423 NTJ655421:NTK655423 ODF655421:ODG655423 ONB655421:ONC655423 OWX655421:OWY655423 PGT655421:PGU655423 PQP655421:PQQ655423 QAL655421:QAM655423 QKH655421:QKI655423 QUD655421:QUE655423 RDZ655421:REA655423 RNV655421:RNW655423 RXR655421:RXS655423 SHN655421:SHO655423 SRJ655421:SRK655423 TBF655421:TBG655423 TLB655421:TLC655423 TUX655421:TUY655423 UET655421:UEU655423 UOP655421:UOQ655423 UYL655421:UYM655423 VIH655421:VII655423 VSD655421:VSE655423 WBZ655421:WCA655423 WLV655421:WLW655423 WVR655421:WVS655423 J720957:K720959 JF720957:JG720959 TB720957:TC720959 ACX720957:ACY720959 AMT720957:AMU720959 AWP720957:AWQ720959 BGL720957:BGM720959 BQH720957:BQI720959 CAD720957:CAE720959 CJZ720957:CKA720959 CTV720957:CTW720959 DDR720957:DDS720959 DNN720957:DNO720959 DXJ720957:DXK720959 EHF720957:EHG720959 ERB720957:ERC720959 FAX720957:FAY720959 FKT720957:FKU720959 FUP720957:FUQ720959 GEL720957:GEM720959 GOH720957:GOI720959 GYD720957:GYE720959 HHZ720957:HIA720959 HRV720957:HRW720959 IBR720957:IBS720959 ILN720957:ILO720959 IVJ720957:IVK720959 JFF720957:JFG720959 JPB720957:JPC720959 JYX720957:JYY720959 KIT720957:KIU720959 KSP720957:KSQ720959 LCL720957:LCM720959 LMH720957:LMI720959 LWD720957:LWE720959 MFZ720957:MGA720959 MPV720957:MPW720959 MZR720957:MZS720959 NJN720957:NJO720959 NTJ720957:NTK720959 ODF720957:ODG720959 ONB720957:ONC720959 OWX720957:OWY720959 PGT720957:PGU720959 PQP720957:PQQ720959 QAL720957:QAM720959 QKH720957:QKI720959 QUD720957:QUE720959 RDZ720957:REA720959 RNV720957:RNW720959 RXR720957:RXS720959 SHN720957:SHO720959 SRJ720957:SRK720959 TBF720957:TBG720959 TLB720957:TLC720959 TUX720957:TUY720959 UET720957:UEU720959 UOP720957:UOQ720959 UYL720957:UYM720959 VIH720957:VII720959 VSD720957:VSE720959 WBZ720957:WCA720959 WLV720957:WLW720959 WVR720957:WVS720959 J786493:K786495 JF786493:JG786495 TB786493:TC786495 ACX786493:ACY786495 AMT786493:AMU786495 AWP786493:AWQ786495 BGL786493:BGM786495 BQH786493:BQI786495 CAD786493:CAE786495 CJZ786493:CKA786495 CTV786493:CTW786495 DDR786493:DDS786495 DNN786493:DNO786495 DXJ786493:DXK786495 EHF786493:EHG786495 ERB786493:ERC786495 FAX786493:FAY786495 FKT786493:FKU786495 FUP786493:FUQ786495 GEL786493:GEM786495 GOH786493:GOI786495 GYD786493:GYE786495 HHZ786493:HIA786495 HRV786493:HRW786495 IBR786493:IBS786495 ILN786493:ILO786495 IVJ786493:IVK786495 JFF786493:JFG786495 JPB786493:JPC786495 JYX786493:JYY786495 KIT786493:KIU786495 KSP786493:KSQ786495 LCL786493:LCM786495 LMH786493:LMI786495 LWD786493:LWE786495 MFZ786493:MGA786495 MPV786493:MPW786495 MZR786493:MZS786495 NJN786493:NJO786495 NTJ786493:NTK786495 ODF786493:ODG786495 ONB786493:ONC786495 OWX786493:OWY786495 PGT786493:PGU786495 PQP786493:PQQ786495 QAL786493:QAM786495 QKH786493:QKI786495 QUD786493:QUE786495 RDZ786493:REA786495 RNV786493:RNW786495 RXR786493:RXS786495 SHN786493:SHO786495 SRJ786493:SRK786495 TBF786493:TBG786495 TLB786493:TLC786495 TUX786493:TUY786495 UET786493:UEU786495 UOP786493:UOQ786495 UYL786493:UYM786495 VIH786493:VII786495 VSD786493:VSE786495 WBZ786493:WCA786495 WLV786493:WLW786495 WVR786493:WVS786495 J852029:K852031 JF852029:JG852031 TB852029:TC852031 ACX852029:ACY852031 AMT852029:AMU852031 AWP852029:AWQ852031 BGL852029:BGM852031 BQH852029:BQI852031 CAD852029:CAE852031 CJZ852029:CKA852031 CTV852029:CTW852031 DDR852029:DDS852031 DNN852029:DNO852031 DXJ852029:DXK852031 EHF852029:EHG852031 ERB852029:ERC852031 FAX852029:FAY852031 FKT852029:FKU852031 FUP852029:FUQ852031 GEL852029:GEM852031 GOH852029:GOI852031 GYD852029:GYE852031 HHZ852029:HIA852031 HRV852029:HRW852031 IBR852029:IBS852031 ILN852029:ILO852031 IVJ852029:IVK852031 JFF852029:JFG852031 JPB852029:JPC852031 JYX852029:JYY852031 KIT852029:KIU852031 KSP852029:KSQ852031 LCL852029:LCM852031 LMH852029:LMI852031 LWD852029:LWE852031 MFZ852029:MGA852031 MPV852029:MPW852031 MZR852029:MZS852031 NJN852029:NJO852031 NTJ852029:NTK852031 ODF852029:ODG852031 ONB852029:ONC852031 OWX852029:OWY852031 PGT852029:PGU852031 PQP852029:PQQ852031 QAL852029:QAM852031 QKH852029:QKI852031 QUD852029:QUE852031 RDZ852029:REA852031 RNV852029:RNW852031 RXR852029:RXS852031 SHN852029:SHO852031 SRJ852029:SRK852031 TBF852029:TBG852031 TLB852029:TLC852031 TUX852029:TUY852031 UET852029:UEU852031 UOP852029:UOQ852031 UYL852029:UYM852031 VIH852029:VII852031 VSD852029:VSE852031 WBZ852029:WCA852031 WLV852029:WLW852031 WVR852029:WVS852031 J917565:K917567 JF917565:JG917567 TB917565:TC917567 ACX917565:ACY917567 AMT917565:AMU917567 AWP917565:AWQ917567 BGL917565:BGM917567 BQH917565:BQI917567 CAD917565:CAE917567 CJZ917565:CKA917567 CTV917565:CTW917567 DDR917565:DDS917567 DNN917565:DNO917567 DXJ917565:DXK917567 EHF917565:EHG917567 ERB917565:ERC917567 FAX917565:FAY917567 FKT917565:FKU917567 FUP917565:FUQ917567 GEL917565:GEM917567 GOH917565:GOI917567 GYD917565:GYE917567 HHZ917565:HIA917567 HRV917565:HRW917567 IBR917565:IBS917567 ILN917565:ILO917567 IVJ917565:IVK917567 JFF917565:JFG917567 JPB917565:JPC917567 JYX917565:JYY917567 KIT917565:KIU917567 KSP917565:KSQ917567 LCL917565:LCM917567 LMH917565:LMI917567 LWD917565:LWE917567 MFZ917565:MGA917567 MPV917565:MPW917567 MZR917565:MZS917567 NJN917565:NJO917567 NTJ917565:NTK917567 ODF917565:ODG917567 ONB917565:ONC917567 OWX917565:OWY917567 PGT917565:PGU917567 PQP917565:PQQ917567 QAL917565:QAM917567 QKH917565:QKI917567 QUD917565:QUE917567 RDZ917565:REA917567 RNV917565:RNW917567 RXR917565:RXS917567 SHN917565:SHO917567 SRJ917565:SRK917567 TBF917565:TBG917567 TLB917565:TLC917567 TUX917565:TUY917567 UET917565:UEU917567 UOP917565:UOQ917567 UYL917565:UYM917567 VIH917565:VII917567 VSD917565:VSE917567 WBZ917565:WCA917567 WLV917565:WLW917567 WVR917565:WVS917567 J983101:K983103 JF983101:JG983103 TB983101:TC983103 ACX983101:ACY983103 AMT983101:AMU983103 AWP983101:AWQ983103 BGL983101:BGM983103 BQH983101:BQI983103 CAD983101:CAE983103 CJZ983101:CKA983103 CTV983101:CTW983103 DDR983101:DDS983103 DNN983101:DNO983103 DXJ983101:DXK983103 EHF983101:EHG983103 ERB983101:ERC983103 FAX983101:FAY983103 FKT983101:FKU983103 FUP983101:FUQ983103 GEL983101:GEM983103 GOH983101:GOI983103 GYD983101:GYE983103 HHZ983101:HIA983103 HRV983101:HRW983103 IBR983101:IBS983103 ILN983101:ILO983103 IVJ983101:IVK983103 JFF983101:JFG983103 JPB983101:JPC983103 JYX983101:JYY983103 KIT983101:KIU983103 KSP983101:KSQ983103 LCL983101:LCM983103 LMH983101:LMI983103 LWD983101:LWE983103 MFZ983101:MGA983103 MPV983101:MPW983103 MZR983101:MZS983103 NJN983101:NJO983103 NTJ983101:NTK983103 ODF983101:ODG983103 ONB983101:ONC983103 OWX983101:OWY983103 PGT983101:PGU983103 PQP983101:PQQ983103 QAL983101:QAM983103 QKH983101:QKI983103 QUD983101:QUE983103 RDZ983101:REA983103 RNV983101:RNW983103 RXR983101:RXS983103 SHN983101:SHO983103 SRJ983101:SRK983103 TBF983101:TBG983103 TLB983101:TLC983103 TUX983101:TUY983103 UET983101:UEU983103 UOP983101:UOQ983103 UYL983101:UYM983103 VIH983101:VII983103 VSD983101:VSE983103 WBZ983101:WCA983103 WLV983101:WLW983103 WVR983101:WVS983103">
      <formula1>$H$61:$H$63</formula1>
    </dataValidation>
    <dataValidation type="list" allowBlank="1" showInputMessage="1" showErrorMessage="1" sqref="J57:K58 JF57:JG58 TB57:TC58 ACX57:ACY58 AMT57:AMU58 AWP57:AWQ58 BGL57:BGM58 BQH57:BQI58 CAD57:CAE58 CJZ57:CKA58 CTV57:CTW58 DDR57:DDS58 DNN57:DNO58 DXJ57:DXK58 EHF57:EHG58 ERB57:ERC58 FAX57:FAY58 FKT57:FKU58 FUP57:FUQ58 GEL57:GEM58 GOH57:GOI58 GYD57:GYE58 HHZ57:HIA58 HRV57:HRW58 IBR57:IBS58 ILN57:ILO58 IVJ57:IVK58 JFF57:JFG58 JPB57:JPC58 JYX57:JYY58 KIT57:KIU58 KSP57:KSQ58 LCL57:LCM58 LMH57:LMI58 LWD57:LWE58 MFZ57:MGA58 MPV57:MPW58 MZR57:MZS58 NJN57:NJO58 NTJ57:NTK58 ODF57:ODG58 ONB57:ONC58 OWX57:OWY58 PGT57:PGU58 PQP57:PQQ58 QAL57:QAM58 QKH57:QKI58 QUD57:QUE58 RDZ57:REA58 RNV57:RNW58 RXR57:RXS58 SHN57:SHO58 SRJ57:SRK58 TBF57:TBG58 TLB57:TLC58 TUX57:TUY58 UET57:UEU58 UOP57:UOQ58 UYL57:UYM58 VIH57:VII58 VSD57:VSE58 WBZ57:WCA58 WLV57:WLW58 WVR57:WVS58 J65593:K65594 JF65593:JG65594 TB65593:TC65594 ACX65593:ACY65594 AMT65593:AMU65594 AWP65593:AWQ65594 BGL65593:BGM65594 BQH65593:BQI65594 CAD65593:CAE65594 CJZ65593:CKA65594 CTV65593:CTW65594 DDR65593:DDS65594 DNN65593:DNO65594 DXJ65593:DXK65594 EHF65593:EHG65594 ERB65593:ERC65594 FAX65593:FAY65594 FKT65593:FKU65594 FUP65593:FUQ65594 GEL65593:GEM65594 GOH65593:GOI65594 GYD65593:GYE65594 HHZ65593:HIA65594 HRV65593:HRW65594 IBR65593:IBS65594 ILN65593:ILO65594 IVJ65593:IVK65594 JFF65593:JFG65594 JPB65593:JPC65594 JYX65593:JYY65594 KIT65593:KIU65594 KSP65593:KSQ65594 LCL65593:LCM65594 LMH65593:LMI65594 LWD65593:LWE65594 MFZ65593:MGA65594 MPV65593:MPW65594 MZR65593:MZS65594 NJN65593:NJO65594 NTJ65593:NTK65594 ODF65593:ODG65594 ONB65593:ONC65594 OWX65593:OWY65594 PGT65593:PGU65594 PQP65593:PQQ65594 QAL65593:QAM65594 QKH65593:QKI65594 QUD65593:QUE65594 RDZ65593:REA65594 RNV65593:RNW65594 RXR65593:RXS65594 SHN65593:SHO65594 SRJ65593:SRK65594 TBF65593:TBG65594 TLB65593:TLC65594 TUX65593:TUY65594 UET65593:UEU65594 UOP65593:UOQ65594 UYL65593:UYM65594 VIH65593:VII65594 VSD65593:VSE65594 WBZ65593:WCA65594 WLV65593:WLW65594 WVR65593:WVS65594 J131129:K131130 JF131129:JG131130 TB131129:TC131130 ACX131129:ACY131130 AMT131129:AMU131130 AWP131129:AWQ131130 BGL131129:BGM131130 BQH131129:BQI131130 CAD131129:CAE131130 CJZ131129:CKA131130 CTV131129:CTW131130 DDR131129:DDS131130 DNN131129:DNO131130 DXJ131129:DXK131130 EHF131129:EHG131130 ERB131129:ERC131130 FAX131129:FAY131130 FKT131129:FKU131130 FUP131129:FUQ131130 GEL131129:GEM131130 GOH131129:GOI131130 GYD131129:GYE131130 HHZ131129:HIA131130 HRV131129:HRW131130 IBR131129:IBS131130 ILN131129:ILO131130 IVJ131129:IVK131130 JFF131129:JFG131130 JPB131129:JPC131130 JYX131129:JYY131130 KIT131129:KIU131130 KSP131129:KSQ131130 LCL131129:LCM131130 LMH131129:LMI131130 LWD131129:LWE131130 MFZ131129:MGA131130 MPV131129:MPW131130 MZR131129:MZS131130 NJN131129:NJO131130 NTJ131129:NTK131130 ODF131129:ODG131130 ONB131129:ONC131130 OWX131129:OWY131130 PGT131129:PGU131130 PQP131129:PQQ131130 QAL131129:QAM131130 QKH131129:QKI131130 QUD131129:QUE131130 RDZ131129:REA131130 RNV131129:RNW131130 RXR131129:RXS131130 SHN131129:SHO131130 SRJ131129:SRK131130 TBF131129:TBG131130 TLB131129:TLC131130 TUX131129:TUY131130 UET131129:UEU131130 UOP131129:UOQ131130 UYL131129:UYM131130 VIH131129:VII131130 VSD131129:VSE131130 WBZ131129:WCA131130 WLV131129:WLW131130 WVR131129:WVS131130 J196665:K196666 JF196665:JG196666 TB196665:TC196666 ACX196665:ACY196666 AMT196665:AMU196666 AWP196665:AWQ196666 BGL196665:BGM196666 BQH196665:BQI196666 CAD196665:CAE196666 CJZ196665:CKA196666 CTV196665:CTW196666 DDR196665:DDS196666 DNN196665:DNO196666 DXJ196665:DXK196666 EHF196665:EHG196666 ERB196665:ERC196666 FAX196665:FAY196666 FKT196665:FKU196666 FUP196665:FUQ196666 GEL196665:GEM196666 GOH196665:GOI196666 GYD196665:GYE196666 HHZ196665:HIA196666 HRV196665:HRW196666 IBR196665:IBS196666 ILN196665:ILO196666 IVJ196665:IVK196666 JFF196665:JFG196666 JPB196665:JPC196666 JYX196665:JYY196666 KIT196665:KIU196666 KSP196665:KSQ196666 LCL196665:LCM196666 LMH196665:LMI196666 LWD196665:LWE196666 MFZ196665:MGA196666 MPV196665:MPW196666 MZR196665:MZS196666 NJN196665:NJO196666 NTJ196665:NTK196666 ODF196665:ODG196666 ONB196665:ONC196666 OWX196665:OWY196666 PGT196665:PGU196666 PQP196665:PQQ196666 QAL196665:QAM196666 QKH196665:QKI196666 QUD196665:QUE196666 RDZ196665:REA196666 RNV196665:RNW196666 RXR196665:RXS196666 SHN196665:SHO196666 SRJ196665:SRK196666 TBF196665:TBG196666 TLB196665:TLC196666 TUX196665:TUY196666 UET196665:UEU196666 UOP196665:UOQ196666 UYL196665:UYM196666 VIH196665:VII196666 VSD196665:VSE196666 WBZ196665:WCA196666 WLV196665:WLW196666 WVR196665:WVS196666 J262201:K262202 JF262201:JG262202 TB262201:TC262202 ACX262201:ACY262202 AMT262201:AMU262202 AWP262201:AWQ262202 BGL262201:BGM262202 BQH262201:BQI262202 CAD262201:CAE262202 CJZ262201:CKA262202 CTV262201:CTW262202 DDR262201:DDS262202 DNN262201:DNO262202 DXJ262201:DXK262202 EHF262201:EHG262202 ERB262201:ERC262202 FAX262201:FAY262202 FKT262201:FKU262202 FUP262201:FUQ262202 GEL262201:GEM262202 GOH262201:GOI262202 GYD262201:GYE262202 HHZ262201:HIA262202 HRV262201:HRW262202 IBR262201:IBS262202 ILN262201:ILO262202 IVJ262201:IVK262202 JFF262201:JFG262202 JPB262201:JPC262202 JYX262201:JYY262202 KIT262201:KIU262202 KSP262201:KSQ262202 LCL262201:LCM262202 LMH262201:LMI262202 LWD262201:LWE262202 MFZ262201:MGA262202 MPV262201:MPW262202 MZR262201:MZS262202 NJN262201:NJO262202 NTJ262201:NTK262202 ODF262201:ODG262202 ONB262201:ONC262202 OWX262201:OWY262202 PGT262201:PGU262202 PQP262201:PQQ262202 QAL262201:QAM262202 QKH262201:QKI262202 QUD262201:QUE262202 RDZ262201:REA262202 RNV262201:RNW262202 RXR262201:RXS262202 SHN262201:SHO262202 SRJ262201:SRK262202 TBF262201:TBG262202 TLB262201:TLC262202 TUX262201:TUY262202 UET262201:UEU262202 UOP262201:UOQ262202 UYL262201:UYM262202 VIH262201:VII262202 VSD262201:VSE262202 WBZ262201:WCA262202 WLV262201:WLW262202 WVR262201:WVS262202 J327737:K327738 JF327737:JG327738 TB327737:TC327738 ACX327737:ACY327738 AMT327737:AMU327738 AWP327737:AWQ327738 BGL327737:BGM327738 BQH327737:BQI327738 CAD327737:CAE327738 CJZ327737:CKA327738 CTV327737:CTW327738 DDR327737:DDS327738 DNN327737:DNO327738 DXJ327737:DXK327738 EHF327737:EHG327738 ERB327737:ERC327738 FAX327737:FAY327738 FKT327737:FKU327738 FUP327737:FUQ327738 GEL327737:GEM327738 GOH327737:GOI327738 GYD327737:GYE327738 HHZ327737:HIA327738 HRV327737:HRW327738 IBR327737:IBS327738 ILN327737:ILO327738 IVJ327737:IVK327738 JFF327737:JFG327738 JPB327737:JPC327738 JYX327737:JYY327738 KIT327737:KIU327738 KSP327737:KSQ327738 LCL327737:LCM327738 LMH327737:LMI327738 LWD327737:LWE327738 MFZ327737:MGA327738 MPV327737:MPW327738 MZR327737:MZS327738 NJN327737:NJO327738 NTJ327737:NTK327738 ODF327737:ODG327738 ONB327737:ONC327738 OWX327737:OWY327738 PGT327737:PGU327738 PQP327737:PQQ327738 QAL327737:QAM327738 QKH327737:QKI327738 QUD327737:QUE327738 RDZ327737:REA327738 RNV327737:RNW327738 RXR327737:RXS327738 SHN327737:SHO327738 SRJ327737:SRK327738 TBF327737:TBG327738 TLB327737:TLC327738 TUX327737:TUY327738 UET327737:UEU327738 UOP327737:UOQ327738 UYL327737:UYM327738 VIH327737:VII327738 VSD327737:VSE327738 WBZ327737:WCA327738 WLV327737:WLW327738 WVR327737:WVS327738 J393273:K393274 JF393273:JG393274 TB393273:TC393274 ACX393273:ACY393274 AMT393273:AMU393274 AWP393273:AWQ393274 BGL393273:BGM393274 BQH393273:BQI393274 CAD393273:CAE393274 CJZ393273:CKA393274 CTV393273:CTW393274 DDR393273:DDS393274 DNN393273:DNO393274 DXJ393273:DXK393274 EHF393273:EHG393274 ERB393273:ERC393274 FAX393273:FAY393274 FKT393273:FKU393274 FUP393273:FUQ393274 GEL393273:GEM393274 GOH393273:GOI393274 GYD393273:GYE393274 HHZ393273:HIA393274 HRV393273:HRW393274 IBR393273:IBS393274 ILN393273:ILO393274 IVJ393273:IVK393274 JFF393273:JFG393274 JPB393273:JPC393274 JYX393273:JYY393274 KIT393273:KIU393274 KSP393273:KSQ393274 LCL393273:LCM393274 LMH393273:LMI393274 LWD393273:LWE393274 MFZ393273:MGA393274 MPV393273:MPW393274 MZR393273:MZS393274 NJN393273:NJO393274 NTJ393273:NTK393274 ODF393273:ODG393274 ONB393273:ONC393274 OWX393273:OWY393274 PGT393273:PGU393274 PQP393273:PQQ393274 QAL393273:QAM393274 QKH393273:QKI393274 QUD393273:QUE393274 RDZ393273:REA393274 RNV393273:RNW393274 RXR393273:RXS393274 SHN393273:SHO393274 SRJ393273:SRK393274 TBF393273:TBG393274 TLB393273:TLC393274 TUX393273:TUY393274 UET393273:UEU393274 UOP393273:UOQ393274 UYL393273:UYM393274 VIH393273:VII393274 VSD393273:VSE393274 WBZ393273:WCA393274 WLV393273:WLW393274 WVR393273:WVS393274 J458809:K458810 JF458809:JG458810 TB458809:TC458810 ACX458809:ACY458810 AMT458809:AMU458810 AWP458809:AWQ458810 BGL458809:BGM458810 BQH458809:BQI458810 CAD458809:CAE458810 CJZ458809:CKA458810 CTV458809:CTW458810 DDR458809:DDS458810 DNN458809:DNO458810 DXJ458809:DXK458810 EHF458809:EHG458810 ERB458809:ERC458810 FAX458809:FAY458810 FKT458809:FKU458810 FUP458809:FUQ458810 GEL458809:GEM458810 GOH458809:GOI458810 GYD458809:GYE458810 HHZ458809:HIA458810 HRV458809:HRW458810 IBR458809:IBS458810 ILN458809:ILO458810 IVJ458809:IVK458810 JFF458809:JFG458810 JPB458809:JPC458810 JYX458809:JYY458810 KIT458809:KIU458810 KSP458809:KSQ458810 LCL458809:LCM458810 LMH458809:LMI458810 LWD458809:LWE458810 MFZ458809:MGA458810 MPV458809:MPW458810 MZR458809:MZS458810 NJN458809:NJO458810 NTJ458809:NTK458810 ODF458809:ODG458810 ONB458809:ONC458810 OWX458809:OWY458810 PGT458809:PGU458810 PQP458809:PQQ458810 QAL458809:QAM458810 QKH458809:QKI458810 QUD458809:QUE458810 RDZ458809:REA458810 RNV458809:RNW458810 RXR458809:RXS458810 SHN458809:SHO458810 SRJ458809:SRK458810 TBF458809:TBG458810 TLB458809:TLC458810 TUX458809:TUY458810 UET458809:UEU458810 UOP458809:UOQ458810 UYL458809:UYM458810 VIH458809:VII458810 VSD458809:VSE458810 WBZ458809:WCA458810 WLV458809:WLW458810 WVR458809:WVS458810 J524345:K524346 JF524345:JG524346 TB524345:TC524346 ACX524345:ACY524346 AMT524345:AMU524346 AWP524345:AWQ524346 BGL524345:BGM524346 BQH524345:BQI524346 CAD524345:CAE524346 CJZ524345:CKA524346 CTV524345:CTW524346 DDR524345:DDS524346 DNN524345:DNO524346 DXJ524345:DXK524346 EHF524345:EHG524346 ERB524345:ERC524346 FAX524345:FAY524346 FKT524345:FKU524346 FUP524345:FUQ524346 GEL524345:GEM524346 GOH524345:GOI524346 GYD524345:GYE524346 HHZ524345:HIA524346 HRV524345:HRW524346 IBR524345:IBS524346 ILN524345:ILO524346 IVJ524345:IVK524346 JFF524345:JFG524346 JPB524345:JPC524346 JYX524345:JYY524346 KIT524345:KIU524346 KSP524345:KSQ524346 LCL524345:LCM524346 LMH524345:LMI524346 LWD524345:LWE524346 MFZ524345:MGA524346 MPV524345:MPW524346 MZR524345:MZS524346 NJN524345:NJO524346 NTJ524345:NTK524346 ODF524345:ODG524346 ONB524345:ONC524346 OWX524345:OWY524346 PGT524345:PGU524346 PQP524345:PQQ524346 QAL524345:QAM524346 QKH524345:QKI524346 QUD524345:QUE524346 RDZ524345:REA524346 RNV524345:RNW524346 RXR524345:RXS524346 SHN524345:SHO524346 SRJ524345:SRK524346 TBF524345:TBG524346 TLB524345:TLC524346 TUX524345:TUY524346 UET524345:UEU524346 UOP524345:UOQ524346 UYL524345:UYM524346 VIH524345:VII524346 VSD524345:VSE524346 WBZ524345:WCA524346 WLV524345:WLW524346 WVR524345:WVS524346 J589881:K589882 JF589881:JG589882 TB589881:TC589882 ACX589881:ACY589882 AMT589881:AMU589882 AWP589881:AWQ589882 BGL589881:BGM589882 BQH589881:BQI589882 CAD589881:CAE589882 CJZ589881:CKA589882 CTV589881:CTW589882 DDR589881:DDS589882 DNN589881:DNO589882 DXJ589881:DXK589882 EHF589881:EHG589882 ERB589881:ERC589882 FAX589881:FAY589882 FKT589881:FKU589882 FUP589881:FUQ589882 GEL589881:GEM589882 GOH589881:GOI589882 GYD589881:GYE589882 HHZ589881:HIA589882 HRV589881:HRW589882 IBR589881:IBS589882 ILN589881:ILO589882 IVJ589881:IVK589882 JFF589881:JFG589882 JPB589881:JPC589882 JYX589881:JYY589882 KIT589881:KIU589882 KSP589881:KSQ589882 LCL589881:LCM589882 LMH589881:LMI589882 LWD589881:LWE589882 MFZ589881:MGA589882 MPV589881:MPW589882 MZR589881:MZS589882 NJN589881:NJO589882 NTJ589881:NTK589882 ODF589881:ODG589882 ONB589881:ONC589882 OWX589881:OWY589882 PGT589881:PGU589882 PQP589881:PQQ589882 QAL589881:QAM589882 QKH589881:QKI589882 QUD589881:QUE589882 RDZ589881:REA589882 RNV589881:RNW589882 RXR589881:RXS589882 SHN589881:SHO589882 SRJ589881:SRK589882 TBF589881:TBG589882 TLB589881:TLC589882 TUX589881:TUY589882 UET589881:UEU589882 UOP589881:UOQ589882 UYL589881:UYM589882 VIH589881:VII589882 VSD589881:VSE589882 WBZ589881:WCA589882 WLV589881:WLW589882 WVR589881:WVS589882 J655417:K655418 JF655417:JG655418 TB655417:TC655418 ACX655417:ACY655418 AMT655417:AMU655418 AWP655417:AWQ655418 BGL655417:BGM655418 BQH655417:BQI655418 CAD655417:CAE655418 CJZ655417:CKA655418 CTV655417:CTW655418 DDR655417:DDS655418 DNN655417:DNO655418 DXJ655417:DXK655418 EHF655417:EHG655418 ERB655417:ERC655418 FAX655417:FAY655418 FKT655417:FKU655418 FUP655417:FUQ655418 GEL655417:GEM655418 GOH655417:GOI655418 GYD655417:GYE655418 HHZ655417:HIA655418 HRV655417:HRW655418 IBR655417:IBS655418 ILN655417:ILO655418 IVJ655417:IVK655418 JFF655417:JFG655418 JPB655417:JPC655418 JYX655417:JYY655418 KIT655417:KIU655418 KSP655417:KSQ655418 LCL655417:LCM655418 LMH655417:LMI655418 LWD655417:LWE655418 MFZ655417:MGA655418 MPV655417:MPW655418 MZR655417:MZS655418 NJN655417:NJO655418 NTJ655417:NTK655418 ODF655417:ODG655418 ONB655417:ONC655418 OWX655417:OWY655418 PGT655417:PGU655418 PQP655417:PQQ655418 QAL655417:QAM655418 QKH655417:QKI655418 QUD655417:QUE655418 RDZ655417:REA655418 RNV655417:RNW655418 RXR655417:RXS655418 SHN655417:SHO655418 SRJ655417:SRK655418 TBF655417:TBG655418 TLB655417:TLC655418 TUX655417:TUY655418 UET655417:UEU655418 UOP655417:UOQ655418 UYL655417:UYM655418 VIH655417:VII655418 VSD655417:VSE655418 WBZ655417:WCA655418 WLV655417:WLW655418 WVR655417:WVS655418 J720953:K720954 JF720953:JG720954 TB720953:TC720954 ACX720953:ACY720954 AMT720953:AMU720954 AWP720953:AWQ720954 BGL720953:BGM720954 BQH720953:BQI720954 CAD720953:CAE720954 CJZ720953:CKA720954 CTV720953:CTW720954 DDR720953:DDS720954 DNN720953:DNO720954 DXJ720953:DXK720954 EHF720953:EHG720954 ERB720953:ERC720954 FAX720953:FAY720954 FKT720953:FKU720954 FUP720953:FUQ720954 GEL720953:GEM720954 GOH720953:GOI720954 GYD720953:GYE720954 HHZ720953:HIA720954 HRV720953:HRW720954 IBR720953:IBS720954 ILN720953:ILO720954 IVJ720953:IVK720954 JFF720953:JFG720954 JPB720953:JPC720954 JYX720953:JYY720954 KIT720953:KIU720954 KSP720953:KSQ720954 LCL720953:LCM720954 LMH720953:LMI720954 LWD720953:LWE720954 MFZ720953:MGA720954 MPV720953:MPW720954 MZR720953:MZS720954 NJN720953:NJO720954 NTJ720953:NTK720954 ODF720953:ODG720954 ONB720953:ONC720954 OWX720953:OWY720954 PGT720953:PGU720954 PQP720953:PQQ720954 QAL720953:QAM720954 QKH720953:QKI720954 QUD720953:QUE720954 RDZ720953:REA720954 RNV720953:RNW720954 RXR720953:RXS720954 SHN720953:SHO720954 SRJ720953:SRK720954 TBF720953:TBG720954 TLB720953:TLC720954 TUX720953:TUY720954 UET720953:UEU720954 UOP720953:UOQ720954 UYL720953:UYM720954 VIH720953:VII720954 VSD720953:VSE720954 WBZ720953:WCA720954 WLV720953:WLW720954 WVR720953:WVS720954 J786489:K786490 JF786489:JG786490 TB786489:TC786490 ACX786489:ACY786490 AMT786489:AMU786490 AWP786489:AWQ786490 BGL786489:BGM786490 BQH786489:BQI786490 CAD786489:CAE786490 CJZ786489:CKA786490 CTV786489:CTW786490 DDR786489:DDS786490 DNN786489:DNO786490 DXJ786489:DXK786490 EHF786489:EHG786490 ERB786489:ERC786490 FAX786489:FAY786490 FKT786489:FKU786490 FUP786489:FUQ786490 GEL786489:GEM786490 GOH786489:GOI786490 GYD786489:GYE786490 HHZ786489:HIA786490 HRV786489:HRW786490 IBR786489:IBS786490 ILN786489:ILO786490 IVJ786489:IVK786490 JFF786489:JFG786490 JPB786489:JPC786490 JYX786489:JYY786490 KIT786489:KIU786490 KSP786489:KSQ786490 LCL786489:LCM786490 LMH786489:LMI786490 LWD786489:LWE786490 MFZ786489:MGA786490 MPV786489:MPW786490 MZR786489:MZS786490 NJN786489:NJO786490 NTJ786489:NTK786490 ODF786489:ODG786490 ONB786489:ONC786490 OWX786489:OWY786490 PGT786489:PGU786490 PQP786489:PQQ786490 QAL786489:QAM786490 QKH786489:QKI786490 QUD786489:QUE786490 RDZ786489:REA786490 RNV786489:RNW786490 RXR786489:RXS786490 SHN786489:SHO786490 SRJ786489:SRK786490 TBF786489:TBG786490 TLB786489:TLC786490 TUX786489:TUY786490 UET786489:UEU786490 UOP786489:UOQ786490 UYL786489:UYM786490 VIH786489:VII786490 VSD786489:VSE786490 WBZ786489:WCA786490 WLV786489:WLW786490 WVR786489:WVS786490 J852025:K852026 JF852025:JG852026 TB852025:TC852026 ACX852025:ACY852026 AMT852025:AMU852026 AWP852025:AWQ852026 BGL852025:BGM852026 BQH852025:BQI852026 CAD852025:CAE852026 CJZ852025:CKA852026 CTV852025:CTW852026 DDR852025:DDS852026 DNN852025:DNO852026 DXJ852025:DXK852026 EHF852025:EHG852026 ERB852025:ERC852026 FAX852025:FAY852026 FKT852025:FKU852026 FUP852025:FUQ852026 GEL852025:GEM852026 GOH852025:GOI852026 GYD852025:GYE852026 HHZ852025:HIA852026 HRV852025:HRW852026 IBR852025:IBS852026 ILN852025:ILO852026 IVJ852025:IVK852026 JFF852025:JFG852026 JPB852025:JPC852026 JYX852025:JYY852026 KIT852025:KIU852026 KSP852025:KSQ852026 LCL852025:LCM852026 LMH852025:LMI852026 LWD852025:LWE852026 MFZ852025:MGA852026 MPV852025:MPW852026 MZR852025:MZS852026 NJN852025:NJO852026 NTJ852025:NTK852026 ODF852025:ODG852026 ONB852025:ONC852026 OWX852025:OWY852026 PGT852025:PGU852026 PQP852025:PQQ852026 QAL852025:QAM852026 QKH852025:QKI852026 QUD852025:QUE852026 RDZ852025:REA852026 RNV852025:RNW852026 RXR852025:RXS852026 SHN852025:SHO852026 SRJ852025:SRK852026 TBF852025:TBG852026 TLB852025:TLC852026 TUX852025:TUY852026 UET852025:UEU852026 UOP852025:UOQ852026 UYL852025:UYM852026 VIH852025:VII852026 VSD852025:VSE852026 WBZ852025:WCA852026 WLV852025:WLW852026 WVR852025:WVS852026 J917561:K917562 JF917561:JG917562 TB917561:TC917562 ACX917561:ACY917562 AMT917561:AMU917562 AWP917561:AWQ917562 BGL917561:BGM917562 BQH917561:BQI917562 CAD917561:CAE917562 CJZ917561:CKA917562 CTV917561:CTW917562 DDR917561:DDS917562 DNN917561:DNO917562 DXJ917561:DXK917562 EHF917561:EHG917562 ERB917561:ERC917562 FAX917561:FAY917562 FKT917561:FKU917562 FUP917561:FUQ917562 GEL917561:GEM917562 GOH917561:GOI917562 GYD917561:GYE917562 HHZ917561:HIA917562 HRV917561:HRW917562 IBR917561:IBS917562 ILN917561:ILO917562 IVJ917561:IVK917562 JFF917561:JFG917562 JPB917561:JPC917562 JYX917561:JYY917562 KIT917561:KIU917562 KSP917561:KSQ917562 LCL917561:LCM917562 LMH917561:LMI917562 LWD917561:LWE917562 MFZ917561:MGA917562 MPV917561:MPW917562 MZR917561:MZS917562 NJN917561:NJO917562 NTJ917561:NTK917562 ODF917561:ODG917562 ONB917561:ONC917562 OWX917561:OWY917562 PGT917561:PGU917562 PQP917561:PQQ917562 QAL917561:QAM917562 QKH917561:QKI917562 QUD917561:QUE917562 RDZ917561:REA917562 RNV917561:RNW917562 RXR917561:RXS917562 SHN917561:SHO917562 SRJ917561:SRK917562 TBF917561:TBG917562 TLB917561:TLC917562 TUX917561:TUY917562 UET917561:UEU917562 UOP917561:UOQ917562 UYL917561:UYM917562 VIH917561:VII917562 VSD917561:VSE917562 WBZ917561:WCA917562 WLV917561:WLW917562 WVR917561:WVS917562 J983097:K983098 JF983097:JG983098 TB983097:TC983098 ACX983097:ACY983098 AMT983097:AMU983098 AWP983097:AWQ983098 BGL983097:BGM983098 BQH983097:BQI983098 CAD983097:CAE983098 CJZ983097:CKA983098 CTV983097:CTW983098 DDR983097:DDS983098 DNN983097:DNO983098 DXJ983097:DXK983098 EHF983097:EHG983098 ERB983097:ERC983098 FAX983097:FAY983098 FKT983097:FKU983098 FUP983097:FUQ983098 GEL983097:GEM983098 GOH983097:GOI983098 GYD983097:GYE983098 HHZ983097:HIA983098 HRV983097:HRW983098 IBR983097:IBS983098 ILN983097:ILO983098 IVJ983097:IVK983098 JFF983097:JFG983098 JPB983097:JPC983098 JYX983097:JYY983098 KIT983097:KIU983098 KSP983097:KSQ983098 LCL983097:LCM983098 LMH983097:LMI983098 LWD983097:LWE983098 MFZ983097:MGA983098 MPV983097:MPW983098 MZR983097:MZS983098 NJN983097:NJO983098 NTJ983097:NTK983098 ODF983097:ODG983098 ONB983097:ONC983098 OWX983097:OWY983098 PGT983097:PGU983098 PQP983097:PQQ983098 QAL983097:QAM983098 QKH983097:QKI983098 QUD983097:QUE983098 RDZ983097:REA983098 RNV983097:RNW983098 RXR983097:RXS983098 SHN983097:SHO983098 SRJ983097:SRK983098 TBF983097:TBG983098 TLB983097:TLC983098 TUX983097:TUY983098 UET983097:UEU983098 UOP983097:UOQ983098 UYL983097:UYM983098 VIH983097:VII983098 VSD983097:VSE983098 WBZ983097:WCA983098 WLV983097:WLW983098 WVR983097:WVS983098">
      <formula1>$H$57:$H$58</formula1>
    </dataValidation>
    <dataValidation type="list" allowBlank="1" showInputMessage="1" showErrorMessage="1" sqref="J53:K54 JF53:JG54 TB53:TC54 ACX53:ACY54 AMT53:AMU54 AWP53:AWQ54 BGL53:BGM54 BQH53:BQI54 CAD53:CAE54 CJZ53:CKA54 CTV53:CTW54 DDR53:DDS54 DNN53:DNO54 DXJ53:DXK54 EHF53:EHG54 ERB53:ERC54 FAX53:FAY54 FKT53:FKU54 FUP53:FUQ54 GEL53:GEM54 GOH53:GOI54 GYD53:GYE54 HHZ53:HIA54 HRV53:HRW54 IBR53:IBS54 ILN53:ILO54 IVJ53:IVK54 JFF53:JFG54 JPB53:JPC54 JYX53:JYY54 KIT53:KIU54 KSP53:KSQ54 LCL53:LCM54 LMH53:LMI54 LWD53:LWE54 MFZ53:MGA54 MPV53:MPW54 MZR53:MZS54 NJN53:NJO54 NTJ53:NTK54 ODF53:ODG54 ONB53:ONC54 OWX53:OWY54 PGT53:PGU54 PQP53:PQQ54 QAL53:QAM54 QKH53:QKI54 QUD53:QUE54 RDZ53:REA54 RNV53:RNW54 RXR53:RXS54 SHN53:SHO54 SRJ53:SRK54 TBF53:TBG54 TLB53:TLC54 TUX53:TUY54 UET53:UEU54 UOP53:UOQ54 UYL53:UYM54 VIH53:VII54 VSD53:VSE54 WBZ53:WCA54 WLV53:WLW54 WVR53:WVS54 J65589:K65590 JF65589:JG65590 TB65589:TC65590 ACX65589:ACY65590 AMT65589:AMU65590 AWP65589:AWQ65590 BGL65589:BGM65590 BQH65589:BQI65590 CAD65589:CAE65590 CJZ65589:CKA65590 CTV65589:CTW65590 DDR65589:DDS65590 DNN65589:DNO65590 DXJ65589:DXK65590 EHF65589:EHG65590 ERB65589:ERC65590 FAX65589:FAY65590 FKT65589:FKU65590 FUP65589:FUQ65590 GEL65589:GEM65590 GOH65589:GOI65590 GYD65589:GYE65590 HHZ65589:HIA65590 HRV65589:HRW65590 IBR65589:IBS65590 ILN65589:ILO65590 IVJ65589:IVK65590 JFF65589:JFG65590 JPB65589:JPC65590 JYX65589:JYY65590 KIT65589:KIU65590 KSP65589:KSQ65590 LCL65589:LCM65590 LMH65589:LMI65590 LWD65589:LWE65590 MFZ65589:MGA65590 MPV65589:MPW65590 MZR65589:MZS65590 NJN65589:NJO65590 NTJ65589:NTK65590 ODF65589:ODG65590 ONB65589:ONC65590 OWX65589:OWY65590 PGT65589:PGU65590 PQP65589:PQQ65590 QAL65589:QAM65590 QKH65589:QKI65590 QUD65589:QUE65590 RDZ65589:REA65590 RNV65589:RNW65590 RXR65589:RXS65590 SHN65589:SHO65590 SRJ65589:SRK65590 TBF65589:TBG65590 TLB65589:TLC65590 TUX65589:TUY65590 UET65589:UEU65590 UOP65589:UOQ65590 UYL65589:UYM65590 VIH65589:VII65590 VSD65589:VSE65590 WBZ65589:WCA65590 WLV65589:WLW65590 WVR65589:WVS65590 J131125:K131126 JF131125:JG131126 TB131125:TC131126 ACX131125:ACY131126 AMT131125:AMU131126 AWP131125:AWQ131126 BGL131125:BGM131126 BQH131125:BQI131126 CAD131125:CAE131126 CJZ131125:CKA131126 CTV131125:CTW131126 DDR131125:DDS131126 DNN131125:DNO131126 DXJ131125:DXK131126 EHF131125:EHG131126 ERB131125:ERC131126 FAX131125:FAY131126 FKT131125:FKU131126 FUP131125:FUQ131126 GEL131125:GEM131126 GOH131125:GOI131126 GYD131125:GYE131126 HHZ131125:HIA131126 HRV131125:HRW131126 IBR131125:IBS131126 ILN131125:ILO131126 IVJ131125:IVK131126 JFF131125:JFG131126 JPB131125:JPC131126 JYX131125:JYY131126 KIT131125:KIU131126 KSP131125:KSQ131126 LCL131125:LCM131126 LMH131125:LMI131126 LWD131125:LWE131126 MFZ131125:MGA131126 MPV131125:MPW131126 MZR131125:MZS131126 NJN131125:NJO131126 NTJ131125:NTK131126 ODF131125:ODG131126 ONB131125:ONC131126 OWX131125:OWY131126 PGT131125:PGU131126 PQP131125:PQQ131126 QAL131125:QAM131126 QKH131125:QKI131126 QUD131125:QUE131126 RDZ131125:REA131126 RNV131125:RNW131126 RXR131125:RXS131126 SHN131125:SHO131126 SRJ131125:SRK131126 TBF131125:TBG131126 TLB131125:TLC131126 TUX131125:TUY131126 UET131125:UEU131126 UOP131125:UOQ131126 UYL131125:UYM131126 VIH131125:VII131126 VSD131125:VSE131126 WBZ131125:WCA131126 WLV131125:WLW131126 WVR131125:WVS131126 J196661:K196662 JF196661:JG196662 TB196661:TC196662 ACX196661:ACY196662 AMT196661:AMU196662 AWP196661:AWQ196662 BGL196661:BGM196662 BQH196661:BQI196662 CAD196661:CAE196662 CJZ196661:CKA196662 CTV196661:CTW196662 DDR196661:DDS196662 DNN196661:DNO196662 DXJ196661:DXK196662 EHF196661:EHG196662 ERB196661:ERC196662 FAX196661:FAY196662 FKT196661:FKU196662 FUP196661:FUQ196662 GEL196661:GEM196662 GOH196661:GOI196662 GYD196661:GYE196662 HHZ196661:HIA196662 HRV196661:HRW196662 IBR196661:IBS196662 ILN196661:ILO196662 IVJ196661:IVK196662 JFF196661:JFG196662 JPB196661:JPC196662 JYX196661:JYY196662 KIT196661:KIU196662 KSP196661:KSQ196662 LCL196661:LCM196662 LMH196661:LMI196662 LWD196661:LWE196662 MFZ196661:MGA196662 MPV196661:MPW196662 MZR196661:MZS196662 NJN196661:NJO196662 NTJ196661:NTK196662 ODF196661:ODG196662 ONB196661:ONC196662 OWX196661:OWY196662 PGT196661:PGU196662 PQP196661:PQQ196662 QAL196661:QAM196662 QKH196661:QKI196662 QUD196661:QUE196662 RDZ196661:REA196662 RNV196661:RNW196662 RXR196661:RXS196662 SHN196661:SHO196662 SRJ196661:SRK196662 TBF196661:TBG196662 TLB196661:TLC196662 TUX196661:TUY196662 UET196661:UEU196662 UOP196661:UOQ196662 UYL196661:UYM196662 VIH196661:VII196662 VSD196661:VSE196662 WBZ196661:WCA196662 WLV196661:WLW196662 WVR196661:WVS196662 J262197:K262198 JF262197:JG262198 TB262197:TC262198 ACX262197:ACY262198 AMT262197:AMU262198 AWP262197:AWQ262198 BGL262197:BGM262198 BQH262197:BQI262198 CAD262197:CAE262198 CJZ262197:CKA262198 CTV262197:CTW262198 DDR262197:DDS262198 DNN262197:DNO262198 DXJ262197:DXK262198 EHF262197:EHG262198 ERB262197:ERC262198 FAX262197:FAY262198 FKT262197:FKU262198 FUP262197:FUQ262198 GEL262197:GEM262198 GOH262197:GOI262198 GYD262197:GYE262198 HHZ262197:HIA262198 HRV262197:HRW262198 IBR262197:IBS262198 ILN262197:ILO262198 IVJ262197:IVK262198 JFF262197:JFG262198 JPB262197:JPC262198 JYX262197:JYY262198 KIT262197:KIU262198 KSP262197:KSQ262198 LCL262197:LCM262198 LMH262197:LMI262198 LWD262197:LWE262198 MFZ262197:MGA262198 MPV262197:MPW262198 MZR262197:MZS262198 NJN262197:NJO262198 NTJ262197:NTK262198 ODF262197:ODG262198 ONB262197:ONC262198 OWX262197:OWY262198 PGT262197:PGU262198 PQP262197:PQQ262198 QAL262197:QAM262198 QKH262197:QKI262198 QUD262197:QUE262198 RDZ262197:REA262198 RNV262197:RNW262198 RXR262197:RXS262198 SHN262197:SHO262198 SRJ262197:SRK262198 TBF262197:TBG262198 TLB262197:TLC262198 TUX262197:TUY262198 UET262197:UEU262198 UOP262197:UOQ262198 UYL262197:UYM262198 VIH262197:VII262198 VSD262197:VSE262198 WBZ262197:WCA262198 WLV262197:WLW262198 WVR262197:WVS262198 J327733:K327734 JF327733:JG327734 TB327733:TC327734 ACX327733:ACY327734 AMT327733:AMU327734 AWP327733:AWQ327734 BGL327733:BGM327734 BQH327733:BQI327734 CAD327733:CAE327734 CJZ327733:CKA327734 CTV327733:CTW327734 DDR327733:DDS327734 DNN327733:DNO327734 DXJ327733:DXK327734 EHF327733:EHG327734 ERB327733:ERC327734 FAX327733:FAY327734 FKT327733:FKU327734 FUP327733:FUQ327734 GEL327733:GEM327734 GOH327733:GOI327734 GYD327733:GYE327734 HHZ327733:HIA327734 HRV327733:HRW327734 IBR327733:IBS327734 ILN327733:ILO327734 IVJ327733:IVK327734 JFF327733:JFG327734 JPB327733:JPC327734 JYX327733:JYY327734 KIT327733:KIU327734 KSP327733:KSQ327734 LCL327733:LCM327734 LMH327733:LMI327734 LWD327733:LWE327734 MFZ327733:MGA327734 MPV327733:MPW327734 MZR327733:MZS327734 NJN327733:NJO327734 NTJ327733:NTK327734 ODF327733:ODG327734 ONB327733:ONC327734 OWX327733:OWY327734 PGT327733:PGU327734 PQP327733:PQQ327734 QAL327733:QAM327734 QKH327733:QKI327734 QUD327733:QUE327734 RDZ327733:REA327734 RNV327733:RNW327734 RXR327733:RXS327734 SHN327733:SHO327734 SRJ327733:SRK327734 TBF327733:TBG327734 TLB327733:TLC327734 TUX327733:TUY327734 UET327733:UEU327734 UOP327733:UOQ327734 UYL327733:UYM327734 VIH327733:VII327734 VSD327733:VSE327734 WBZ327733:WCA327734 WLV327733:WLW327734 WVR327733:WVS327734 J393269:K393270 JF393269:JG393270 TB393269:TC393270 ACX393269:ACY393270 AMT393269:AMU393270 AWP393269:AWQ393270 BGL393269:BGM393270 BQH393269:BQI393270 CAD393269:CAE393270 CJZ393269:CKA393270 CTV393269:CTW393270 DDR393269:DDS393270 DNN393269:DNO393270 DXJ393269:DXK393270 EHF393269:EHG393270 ERB393269:ERC393270 FAX393269:FAY393270 FKT393269:FKU393270 FUP393269:FUQ393270 GEL393269:GEM393270 GOH393269:GOI393270 GYD393269:GYE393270 HHZ393269:HIA393270 HRV393269:HRW393270 IBR393269:IBS393270 ILN393269:ILO393270 IVJ393269:IVK393270 JFF393269:JFG393270 JPB393269:JPC393270 JYX393269:JYY393270 KIT393269:KIU393270 KSP393269:KSQ393270 LCL393269:LCM393270 LMH393269:LMI393270 LWD393269:LWE393270 MFZ393269:MGA393270 MPV393269:MPW393270 MZR393269:MZS393270 NJN393269:NJO393270 NTJ393269:NTK393270 ODF393269:ODG393270 ONB393269:ONC393270 OWX393269:OWY393270 PGT393269:PGU393270 PQP393269:PQQ393270 QAL393269:QAM393270 QKH393269:QKI393270 QUD393269:QUE393270 RDZ393269:REA393270 RNV393269:RNW393270 RXR393269:RXS393270 SHN393269:SHO393270 SRJ393269:SRK393270 TBF393269:TBG393270 TLB393269:TLC393270 TUX393269:TUY393270 UET393269:UEU393270 UOP393269:UOQ393270 UYL393269:UYM393270 VIH393269:VII393270 VSD393269:VSE393270 WBZ393269:WCA393270 WLV393269:WLW393270 WVR393269:WVS393270 J458805:K458806 JF458805:JG458806 TB458805:TC458806 ACX458805:ACY458806 AMT458805:AMU458806 AWP458805:AWQ458806 BGL458805:BGM458806 BQH458805:BQI458806 CAD458805:CAE458806 CJZ458805:CKA458806 CTV458805:CTW458806 DDR458805:DDS458806 DNN458805:DNO458806 DXJ458805:DXK458806 EHF458805:EHG458806 ERB458805:ERC458806 FAX458805:FAY458806 FKT458805:FKU458806 FUP458805:FUQ458806 GEL458805:GEM458806 GOH458805:GOI458806 GYD458805:GYE458806 HHZ458805:HIA458806 HRV458805:HRW458806 IBR458805:IBS458806 ILN458805:ILO458806 IVJ458805:IVK458806 JFF458805:JFG458806 JPB458805:JPC458806 JYX458805:JYY458806 KIT458805:KIU458806 KSP458805:KSQ458806 LCL458805:LCM458806 LMH458805:LMI458806 LWD458805:LWE458806 MFZ458805:MGA458806 MPV458805:MPW458806 MZR458805:MZS458806 NJN458805:NJO458806 NTJ458805:NTK458806 ODF458805:ODG458806 ONB458805:ONC458806 OWX458805:OWY458806 PGT458805:PGU458806 PQP458805:PQQ458806 QAL458805:QAM458806 QKH458805:QKI458806 QUD458805:QUE458806 RDZ458805:REA458806 RNV458805:RNW458806 RXR458805:RXS458806 SHN458805:SHO458806 SRJ458805:SRK458806 TBF458805:TBG458806 TLB458805:TLC458806 TUX458805:TUY458806 UET458805:UEU458806 UOP458805:UOQ458806 UYL458805:UYM458806 VIH458805:VII458806 VSD458805:VSE458806 WBZ458805:WCA458806 WLV458805:WLW458806 WVR458805:WVS458806 J524341:K524342 JF524341:JG524342 TB524341:TC524342 ACX524341:ACY524342 AMT524341:AMU524342 AWP524341:AWQ524342 BGL524341:BGM524342 BQH524341:BQI524342 CAD524341:CAE524342 CJZ524341:CKA524342 CTV524341:CTW524342 DDR524341:DDS524342 DNN524341:DNO524342 DXJ524341:DXK524342 EHF524341:EHG524342 ERB524341:ERC524342 FAX524341:FAY524342 FKT524341:FKU524342 FUP524341:FUQ524342 GEL524341:GEM524342 GOH524341:GOI524342 GYD524341:GYE524342 HHZ524341:HIA524342 HRV524341:HRW524342 IBR524341:IBS524342 ILN524341:ILO524342 IVJ524341:IVK524342 JFF524341:JFG524342 JPB524341:JPC524342 JYX524341:JYY524342 KIT524341:KIU524342 KSP524341:KSQ524342 LCL524341:LCM524342 LMH524341:LMI524342 LWD524341:LWE524342 MFZ524341:MGA524342 MPV524341:MPW524342 MZR524341:MZS524342 NJN524341:NJO524342 NTJ524341:NTK524342 ODF524341:ODG524342 ONB524341:ONC524342 OWX524341:OWY524342 PGT524341:PGU524342 PQP524341:PQQ524342 QAL524341:QAM524342 QKH524341:QKI524342 QUD524341:QUE524342 RDZ524341:REA524342 RNV524341:RNW524342 RXR524341:RXS524342 SHN524341:SHO524342 SRJ524341:SRK524342 TBF524341:TBG524342 TLB524341:TLC524342 TUX524341:TUY524342 UET524341:UEU524342 UOP524341:UOQ524342 UYL524341:UYM524342 VIH524341:VII524342 VSD524341:VSE524342 WBZ524341:WCA524342 WLV524341:WLW524342 WVR524341:WVS524342 J589877:K589878 JF589877:JG589878 TB589877:TC589878 ACX589877:ACY589878 AMT589877:AMU589878 AWP589877:AWQ589878 BGL589877:BGM589878 BQH589877:BQI589878 CAD589877:CAE589878 CJZ589877:CKA589878 CTV589877:CTW589878 DDR589877:DDS589878 DNN589877:DNO589878 DXJ589877:DXK589878 EHF589877:EHG589878 ERB589877:ERC589878 FAX589877:FAY589878 FKT589877:FKU589878 FUP589877:FUQ589878 GEL589877:GEM589878 GOH589877:GOI589878 GYD589877:GYE589878 HHZ589877:HIA589878 HRV589877:HRW589878 IBR589877:IBS589878 ILN589877:ILO589878 IVJ589877:IVK589878 JFF589877:JFG589878 JPB589877:JPC589878 JYX589877:JYY589878 KIT589877:KIU589878 KSP589877:KSQ589878 LCL589877:LCM589878 LMH589877:LMI589878 LWD589877:LWE589878 MFZ589877:MGA589878 MPV589877:MPW589878 MZR589877:MZS589878 NJN589877:NJO589878 NTJ589877:NTK589878 ODF589877:ODG589878 ONB589877:ONC589878 OWX589877:OWY589878 PGT589877:PGU589878 PQP589877:PQQ589878 QAL589877:QAM589878 QKH589877:QKI589878 QUD589877:QUE589878 RDZ589877:REA589878 RNV589877:RNW589878 RXR589877:RXS589878 SHN589877:SHO589878 SRJ589877:SRK589878 TBF589877:TBG589878 TLB589877:TLC589878 TUX589877:TUY589878 UET589877:UEU589878 UOP589877:UOQ589878 UYL589877:UYM589878 VIH589877:VII589878 VSD589877:VSE589878 WBZ589877:WCA589878 WLV589877:WLW589878 WVR589877:WVS589878 J655413:K655414 JF655413:JG655414 TB655413:TC655414 ACX655413:ACY655414 AMT655413:AMU655414 AWP655413:AWQ655414 BGL655413:BGM655414 BQH655413:BQI655414 CAD655413:CAE655414 CJZ655413:CKA655414 CTV655413:CTW655414 DDR655413:DDS655414 DNN655413:DNO655414 DXJ655413:DXK655414 EHF655413:EHG655414 ERB655413:ERC655414 FAX655413:FAY655414 FKT655413:FKU655414 FUP655413:FUQ655414 GEL655413:GEM655414 GOH655413:GOI655414 GYD655413:GYE655414 HHZ655413:HIA655414 HRV655413:HRW655414 IBR655413:IBS655414 ILN655413:ILO655414 IVJ655413:IVK655414 JFF655413:JFG655414 JPB655413:JPC655414 JYX655413:JYY655414 KIT655413:KIU655414 KSP655413:KSQ655414 LCL655413:LCM655414 LMH655413:LMI655414 LWD655413:LWE655414 MFZ655413:MGA655414 MPV655413:MPW655414 MZR655413:MZS655414 NJN655413:NJO655414 NTJ655413:NTK655414 ODF655413:ODG655414 ONB655413:ONC655414 OWX655413:OWY655414 PGT655413:PGU655414 PQP655413:PQQ655414 QAL655413:QAM655414 QKH655413:QKI655414 QUD655413:QUE655414 RDZ655413:REA655414 RNV655413:RNW655414 RXR655413:RXS655414 SHN655413:SHO655414 SRJ655413:SRK655414 TBF655413:TBG655414 TLB655413:TLC655414 TUX655413:TUY655414 UET655413:UEU655414 UOP655413:UOQ655414 UYL655413:UYM655414 VIH655413:VII655414 VSD655413:VSE655414 WBZ655413:WCA655414 WLV655413:WLW655414 WVR655413:WVS655414 J720949:K720950 JF720949:JG720950 TB720949:TC720950 ACX720949:ACY720950 AMT720949:AMU720950 AWP720949:AWQ720950 BGL720949:BGM720950 BQH720949:BQI720950 CAD720949:CAE720950 CJZ720949:CKA720950 CTV720949:CTW720950 DDR720949:DDS720950 DNN720949:DNO720950 DXJ720949:DXK720950 EHF720949:EHG720950 ERB720949:ERC720950 FAX720949:FAY720950 FKT720949:FKU720950 FUP720949:FUQ720950 GEL720949:GEM720950 GOH720949:GOI720950 GYD720949:GYE720950 HHZ720949:HIA720950 HRV720949:HRW720950 IBR720949:IBS720950 ILN720949:ILO720950 IVJ720949:IVK720950 JFF720949:JFG720950 JPB720949:JPC720950 JYX720949:JYY720950 KIT720949:KIU720950 KSP720949:KSQ720950 LCL720949:LCM720950 LMH720949:LMI720950 LWD720949:LWE720950 MFZ720949:MGA720950 MPV720949:MPW720950 MZR720949:MZS720950 NJN720949:NJO720950 NTJ720949:NTK720950 ODF720949:ODG720950 ONB720949:ONC720950 OWX720949:OWY720950 PGT720949:PGU720950 PQP720949:PQQ720950 QAL720949:QAM720950 QKH720949:QKI720950 QUD720949:QUE720950 RDZ720949:REA720950 RNV720949:RNW720950 RXR720949:RXS720950 SHN720949:SHO720950 SRJ720949:SRK720950 TBF720949:TBG720950 TLB720949:TLC720950 TUX720949:TUY720950 UET720949:UEU720950 UOP720949:UOQ720950 UYL720949:UYM720950 VIH720949:VII720950 VSD720949:VSE720950 WBZ720949:WCA720950 WLV720949:WLW720950 WVR720949:WVS720950 J786485:K786486 JF786485:JG786486 TB786485:TC786486 ACX786485:ACY786486 AMT786485:AMU786486 AWP786485:AWQ786486 BGL786485:BGM786486 BQH786485:BQI786486 CAD786485:CAE786486 CJZ786485:CKA786486 CTV786485:CTW786486 DDR786485:DDS786486 DNN786485:DNO786486 DXJ786485:DXK786486 EHF786485:EHG786486 ERB786485:ERC786486 FAX786485:FAY786486 FKT786485:FKU786486 FUP786485:FUQ786486 GEL786485:GEM786486 GOH786485:GOI786486 GYD786485:GYE786486 HHZ786485:HIA786486 HRV786485:HRW786486 IBR786485:IBS786486 ILN786485:ILO786486 IVJ786485:IVK786486 JFF786485:JFG786486 JPB786485:JPC786486 JYX786485:JYY786486 KIT786485:KIU786486 KSP786485:KSQ786486 LCL786485:LCM786486 LMH786485:LMI786486 LWD786485:LWE786486 MFZ786485:MGA786486 MPV786485:MPW786486 MZR786485:MZS786486 NJN786485:NJO786486 NTJ786485:NTK786486 ODF786485:ODG786486 ONB786485:ONC786486 OWX786485:OWY786486 PGT786485:PGU786486 PQP786485:PQQ786486 QAL786485:QAM786486 QKH786485:QKI786486 QUD786485:QUE786486 RDZ786485:REA786486 RNV786485:RNW786486 RXR786485:RXS786486 SHN786485:SHO786486 SRJ786485:SRK786486 TBF786485:TBG786486 TLB786485:TLC786486 TUX786485:TUY786486 UET786485:UEU786486 UOP786485:UOQ786486 UYL786485:UYM786486 VIH786485:VII786486 VSD786485:VSE786486 WBZ786485:WCA786486 WLV786485:WLW786486 WVR786485:WVS786486 J852021:K852022 JF852021:JG852022 TB852021:TC852022 ACX852021:ACY852022 AMT852021:AMU852022 AWP852021:AWQ852022 BGL852021:BGM852022 BQH852021:BQI852022 CAD852021:CAE852022 CJZ852021:CKA852022 CTV852021:CTW852022 DDR852021:DDS852022 DNN852021:DNO852022 DXJ852021:DXK852022 EHF852021:EHG852022 ERB852021:ERC852022 FAX852021:FAY852022 FKT852021:FKU852022 FUP852021:FUQ852022 GEL852021:GEM852022 GOH852021:GOI852022 GYD852021:GYE852022 HHZ852021:HIA852022 HRV852021:HRW852022 IBR852021:IBS852022 ILN852021:ILO852022 IVJ852021:IVK852022 JFF852021:JFG852022 JPB852021:JPC852022 JYX852021:JYY852022 KIT852021:KIU852022 KSP852021:KSQ852022 LCL852021:LCM852022 LMH852021:LMI852022 LWD852021:LWE852022 MFZ852021:MGA852022 MPV852021:MPW852022 MZR852021:MZS852022 NJN852021:NJO852022 NTJ852021:NTK852022 ODF852021:ODG852022 ONB852021:ONC852022 OWX852021:OWY852022 PGT852021:PGU852022 PQP852021:PQQ852022 QAL852021:QAM852022 QKH852021:QKI852022 QUD852021:QUE852022 RDZ852021:REA852022 RNV852021:RNW852022 RXR852021:RXS852022 SHN852021:SHO852022 SRJ852021:SRK852022 TBF852021:TBG852022 TLB852021:TLC852022 TUX852021:TUY852022 UET852021:UEU852022 UOP852021:UOQ852022 UYL852021:UYM852022 VIH852021:VII852022 VSD852021:VSE852022 WBZ852021:WCA852022 WLV852021:WLW852022 WVR852021:WVS852022 J917557:K917558 JF917557:JG917558 TB917557:TC917558 ACX917557:ACY917558 AMT917557:AMU917558 AWP917557:AWQ917558 BGL917557:BGM917558 BQH917557:BQI917558 CAD917557:CAE917558 CJZ917557:CKA917558 CTV917557:CTW917558 DDR917557:DDS917558 DNN917557:DNO917558 DXJ917557:DXK917558 EHF917557:EHG917558 ERB917557:ERC917558 FAX917557:FAY917558 FKT917557:FKU917558 FUP917557:FUQ917558 GEL917557:GEM917558 GOH917557:GOI917558 GYD917557:GYE917558 HHZ917557:HIA917558 HRV917557:HRW917558 IBR917557:IBS917558 ILN917557:ILO917558 IVJ917557:IVK917558 JFF917557:JFG917558 JPB917557:JPC917558 JYX917557:JYY917558 KIT917557:KIU917558 KSP917557:KSQ917558 LCL917557:LCM917558 LMH917557:LMI917558 LWD917557:LWE917558 MFZ917557:MGA917558 MPV917557:MPW917558 MZR917557:MZS917558 NJN917557:NJO917558 NTJ917557:NTK917558 ODF917557:ODG917558 ONB917557:ONC917558 OWX917557:OWY917558 PGT917557:PGU917558 PQP917557:PQQ917558 QAL917557:QAM917558 QKH917557:QKI917558 QUD917557:QUE917558 RDZ917557:REA917558 RNV917557:RNW917558 RXR917557:RXS917558 SHN917557:SHO917558 SRJ917557:SRK917558 TBF917557:TBG917558 TLB917557:TLC917558 TUX917557:TUY917558 UET917557:UEU917558 UOP917557:UOQ917558 UYL917557:UYM917558 VIH917557:VII917558 VSD917557:VSE917558 WBZ917557:WCA917558 WLV917557:WLW917558 WVR917557:WVS917558 J983093:K983094 JF983093:JG983094 TB983093:TC983094 ACX983093:ACY983094 AMT983093:AMU983094 AWP983093:AWQ983094 BGL983093:BGM983094 BQH983093:BQI983094 CAD983093:CAE983094 CJZ983093:CKA983094 CTV983093:CTW983094 DDR983093:DDS983094 DNN983093:DNO983094 DXJ983093:DXK983094 EHF983093:EHG983094 ERB983093:ERC983094 FAX983093:FAY983094 FKT983093:FKU983094 FUP983093:FUQ983094 GEL983093:GEM983094 GOH983093:GOI983094 GYD983093:GYE983094 HHZ983093:HIA983094 HRV983093:HRW983094 IBR983093:IBS983094 ILN983093:ILO983094 IVJ983093:IVK983094 JFF983093:JFG983094 JPB983093:JPC983094 JYX983093:JYY983094 KIT983093:KIU983094 KSP983093:KSQ983094 LCL983093:LCM983094 LMH983093:LMI983094 LWD983093:LWE983094 MFZ983093:MGA983094 MPV983093:MPW983094 MZR983093:MZS983094 NJN983093:NJO983094 NTJ983093:NTK983094 ODF983093:ODG983094 ONB983093:ONC983094 OWX983093:OWY983094 PGT983093:PGU983094 PQP983093:PQQ983094 QAL983093:QAM983094 QKH983093:QKI983094 QUD983093:QUE983094 RDZ983093:REA983094 RNV983093:RNW983094 RXR983093:RXS983094 SHN983093:SHO983094 SRJ983093:SRK983094 TBF983093:TBG983094 TLB983093:TLC983094 TUX983093:TUY983094 UET983093:UEU983094 UOP983093:UOQ983094 UYL983093:UYM983094 VIH983093:VII983094 VSD983093:VSE983094 WBZ983093:WCA983094 WLV983093:WLW983094 WVR983093:WVS983094">
      <formula1>$H$53:$H$54</formula1>
    </dataValidation>
    <dataValidation type="list" allowBlank="1" showInputMessage="1" showErrorMessage="1" sqref="J48:K50 JF48:JG50 TB48:TC50 ACX48:ACY50 AMT48:AMU50 AWP48:AWQ50 BGL48:BGM50 BQH48:BQI50 CAD48:CAE50 CJZ48:CKA50 CTV48:CTW50 DDR48:DDS50 DNN48:DNO50 DXJ48:DXK50 EHF48:EHG50 ERB48:ERC50 FAX48:FAY50 FKT48:FKU50 FUP48:FUQ50 GEL48:GEM50 GOH48:GOI50 GYD48:GYE50 HHZ48:HIA50 HRV48:HRW50 IBR48:IBS50 ILN48:ILO50 IVJ48:IVK50 JFF48:JFG50 JPB48:JPC50 JYX48:JYY50 KIT48:KIU50 KSP48:KSQ50 LCL48:LCM50 LMH48:LMI50 LWD48:LWE50 MFZ48:MGA50 MPV48:MPW50 MZR48:MZS50 NJN48:NJO50 NTJ48:NTK50 ODF48:ODG50 ONB48:ONC50 OWX48:OWY50 PGT48:PGU50 PQP48:PQQ50 QAL48:QAM50 QKH48:QKI50 QUD48:QUE50 RDZ48:REA50 RNV48:RNW50 RXR48:RXS50 SHN48:SHO50 SRJ48:SRK50 TBF48:TBG50 TLB48:TLC50 TUX48:TUY50 UET48:UEU50 UOP48:UOQ50 UYL48:UYM50 VIH48:VII50 VSD48:VSE50 WBZ48:WCA50 WLV48:WLW50 WVR48:WVS50 J65584:K65586 JF65584:JG65586 TB65584:TC65586 ACX65584:ACY65586 AMT65584:AMU65586 AWP65584:AWQ65586 BGL65584:BGM65586 BQH65584:BQI65586 CAD65584:CAE65586 CJZ65584:CKA65586 CTV65584:CTW65586 DDR65584:DDS65586 DNN65584:DNO65586 DXJ65584:DXK65586 EHF65584:EHG65586 ERB65584:ERC65586 FAX65584:FAY65586 FKT65584:FKU65586 FUP65584:FUQ65586 GEL65584:GEM65586 GOH65584:GOI65586 GYD65584:GYE65586 HHZ65584:HIA65586 HRV65584:HRW65586 IBR65584:IBS65586 ILN65584:ILO65586 IVJ65584:IVK65586 JFF65584:JFG65586 JPB65584:JPC65586 JYX65584:JYY65586 KIT65584:KIU65586 KSP65584:KSQ65586 LCL65584:LCM65586 LMH65584:LMI65586 LWD65584:LWE65586 MFZ65584:MGA65586 MPV65584:MPW65586 MZR65584:MZS65586 NJN65584:NJO65586 NTJ65584:NTK65586 ODF65584:ODG65586 ONB65584:ONC65586 OWX65584:OWY65586 PGT65584:PGU65586 PQP65584:PQQ65586 QAL65584:QAM65586 QKH65584:QKI65586 QUD65584:QUE65586 RDZ65584:REA65586 RNV65584:RNW65586 RXR65584:RXS65586 SHN65584:SHO65586 SRJ65584:SRK65586 TBF65584:TBG65586 TLB65584:TLC65586 TUX65584:TUY65586 UET65584:UEU65586 UOP65584:UOQ65586 UYL65584:UYM65586 VIH65584:VII65586 VSD65584:VSE65586 WBZ65584:WCA65586 WLV65584:WLW65586 WVR65584:WVS65586 J131120:K131122 JF131120:JG131122 TB131120:TC131122 ACX131120:ACY131122 AMT131120:AMU131122 AWP131120:AWQ131122 BGL131120:BGM131122 BQH131120:BQI131122 CAD131120:CAE131122 CJZ131120:CKA131122 CTV131120:CTW131122 DDR131120:DDS131122 DNN131120:DNO131122 DXJ131120:DXK131122 EHF131120:EHG131122 ERB131120:ERC131122 FAX131120:FAY131122 FKT131120:FKU131122 FUP131120:FUQ131122 GEL131120:GEM131122 GOH131120:GOI131122 GYD131120:GYE131122 HHZ131120:HIA131122 HRV131120:HRW131122 IBR131120:IBS131122 ILN131120:ILO131122 IVJ131120:IVK131122 JFF131120:JFG131122 JPB131120:JPC131122 JYX131120:JYY131122 KIT131120:KIU131122 KSP131120:KSQ131122 LCL131120:LCM131122 LMH131120:LMI131122 LWD131120:LWE131122 MFZ131120:MGA131122 MPV131120:MPW131122 MZR131120:MZS131122 NJN131120:NJO131122 NTJ131120:NTK131122 ODF131120:ODG131122 ONB131120:ONC131122 OWX131120:OWY131122 PGT131120:PGU131122 PQP131120:PQQ131122 QAL131120:QAM131122 QKH131120:QKI131122 QUD131120:QUE131122 RDZ131120:REA131122 RNV131120:RNW131122 RXR131120:RXS131122 SHN131120:SHO131122 SRJ131120:SRK131122 TBF131120:TBG131122 TLB131120:TLC131122 TUX131120:TUY131122 UET131120:UEU131122 UOP131120:UOQ131122 UYL131120:UYM131122 VIH131120:VII131122 VSD131120:VSE131122 WBZ131120:WCA131122 WLV131120:WLW131122 WVR131120:WVS131122 J196656:K196658 JF196656:JG196658 TB196656:TC196658 ACX196656:ACY196658 AMT196656:AMU196658 AWP196656:AWQ196658 BGL196656:BGM196658 BQH196656:BQI196658 CAD196656:CAE196658 CJZ196656:CKA196658 CTV196656:CTW196658 DDR196656:DDS196658 DNN196656:DNO196658 DXJ196656:DXK196658 EHF196656:EHG196658 ERB196656:ERC196658 FAX196656:FAY196658 FKT196656:FKU196658 FUP196656:FUQ196658 GEL196656:GEM196658 GOH196656:GOI196658 GYD196656:GYE196658 HHZ196656:HIA196658 HRV196656:HRW196658 IBR196656:IBS196658 ILN196656:ILO196658 IVJ196656:IVK196658 JFF196656:JFG196658 JPB196656:JPC196658 JYX196656:JYY196658 KIT196656:KIU196658 KSP196656:KSQ196658 LCL196656:LCM196658 LMH196656:LMI196658 LWD196656:LWE196658 MFZ196656:MGA196658 MPV196656:MPW196658 MZR196656:MZS196658 NJN196656:NJO196658 NTJ196656:NTK196658 ODF196656:ODG196658 ONB196656:ONC196658 OWX196656:OWY196658 PGT196656:PGU196658 PQP196656:PQQ196658 QAL196656:QAM196658 QKH196656:QKI196658 QUD196656:QUE196658 RDZ196656:REA196658 RNV196656:RNW196658 RXR196656:RXS196658 SHN196656:SHO196658 SRJ196656:SRK196658 TBF196656:TBG196658 TLB196656:TLC196658 TUX196656:TUY196658 UET196656:UEU196658 UOP196656:UOQ196658 UYL196656:UYM196658 VIH196656:VII196658 VSD196656:VSE196658 WBZ196656:WCA196658 WLV196656:WLW196658 WVR196656:WVS196658 J262192:K262194 JF262192:JG262194 TB262192:TC262194 ACX262192:ACY262194 AMT262192:AMU262194 AWP262192:AWQ262194 BGL262192:BGM262194 BQH262192:BQI262194 CAD262192:CAE262194 CJZ262192:CKA262194 CTV262192:CTW262194 DDR262192:DDS262194 DNN262192:DNO262194 DXJ262192:DXK262194 EHF262192:EHG262194 ERB262192:ERC262194 FAX262192:FAY262194 FKT262192:FKU262194 FUP262192:FUQ262194 GEL262192:GEM262194 GOH262192:GOI262194 GYD262192:GYE262194 HHZ262192:HIA262194 HRV262192:HRW262194 IBR262192:IBS262194 ILN262192:ILO262194 IVJ262192:IVK262194 JFF262192:JFG262194 JPB262192:JPC262194 JYX262192:JYY262194 KIT262192:KIU262194 KSP262192:KSQ262194 LCL262192:LCM262194 LMH262192:LMI262194 LWD262192:LWE262194 MFZ262192:MGA262194 MPV262192:MPW262194 MZR262192:MZS262194 NJN262192:NJO262194 NTJ262192:NTK262194 ODF262192:ODG262194 ONB262192:ONC262194 OWX262192:OWY262194 PGT262192:PGU262194 PQP262192:PQQ262194 QAL262192:QAM262194 QKH262192:QKI262194 QUD262192:QUE262194 RDZ262192:REA262194 RNV262192:RNW262194 RXR262192:RXS262194 SHN262192:SHO262194 SRJ262192:SRK262194 TBF262192:TBG262194 TLB262192:TLC262194 TUX262192:TUY262194 UET262192:UEU262194 UOP262192:UOQ262194 UYL262192:UYM262194 VIH262192:VII262194 VSD262192:VSE262194 WBZ262192:WCA262194 WLV262192:WLW262194 WVR262192:WVS262194 J327728:K327730 JF327728:JG327730 TB327728:TC327730 ACX327728:ACY327730 AMT327728:AMU327730 AWP327728:AWQ327730 BGL327728:BGM327730 BQH327728:BQI327730 CAD327728:CAE327730 CJZ327728:CKA327730 CTV327728:CTW327730 DDR327728:DDS327730 DNN327728:DNO327730 DXJ327728:DXK327730 EHF327728:EHG327730 ERB327728:ERC327730 FAX327728:FAY327730 FKT327728:FKU327730 FUP327728:FUQ327730 GEL327728:GEM327730 GOH327728:GOI327730 GYD327728:GYE327730 HHZ327728:HIA327730 HRV327728:HRW327730 IBR327728:IBS327730 ILN327728:ILO327730 IVJ327728:IVK327730 JFF327728:JFG327730 JPB327728:JPC327730 JYX327728:JYY327730 KIT327728:KIU327730 KSP327728:KSQ327730 LCL327728:LCM327730 LMH327728:LMI327730 LWD327728:LWE327730 MFZ327728:MGA327730 MPV327728:MPW327730 MZR327728:MZS327730 NJN327728:NJO327730 NTJ327728:NTK327730 ODF327728:ODG327730 ONB327728:ONC327730 OWX327728:OWY327730 PGT327728:PGU327730 PQP327728:PQQ327730 QAL327728:QAM327730 QKH327728:QKI327730 QUD327728:QUE327730 RDZ327728:REA327730 RNV327728:RNW327730 RXR327728:RXS327730 SHN327728:SHO327730 SRJ327728:SRK327730 TBF327728:TBG327730 TLB327728:TLC327730 TUX327728:TUY327730 UET327728:UEU327730 UOP327728:UOQ327730 UYL327728:UYM327730 VIH327728:VII327730 VSD327728:VSE327730 WBZ327728:WCA327730 WLV327728:WLW327730 WVR327728:WVS327730 J393264:K393266 JF393264:JG393266 TB393264:TC393266 ACX393264:ACY393266 AMT393264:AMU393266 AWP393264:AWQ393266 BGL393264:BGM393266 BQH393264:BQI393266 CAD393264:CAE393266 CJZ393264:CKA393266 CTV393264:CTW393266 DDR393264:DDS393266 DNN393264:DNO393266 DXJ393264:DXK393266 EHF393264:EHG393266 ERB393264:ERC393266 FAX393264:FAY393266 FKT393264:FKU393266 FUP393264:FUQ393266 GEL393264:GEM393266 GOH393264:GOI393266 GYD393264:GYE393266 HHZ393264:HIA393266 HRV393264:HRW393266 IBR393264:IBS393266 ILN393264:ILO393266 IVJ393264:IVK393266 JFF393264:JFG393266 JPB393264:JPC393266 JYX393264:JYY393266 KIT393264:KIU393266 KSP393264:KSQ393266 LCL393264:LCM393266 LMH393264:LMI393266 LWD393264:LWE393266 MFZ393264:MGA393266 MPV393264:MPW393266 MZR393264:MZS393266 NJN393264:NJO393266 NTJ393264:NTK393266 ODF393264:ODG393266 ONB393264:ONC393266 OWX393264:OWY393266 PGT393264:PGU393266 PQP393264:PQQ393266 QAL393264:QAM393266 QKH393264:QKI393266 QUD393264:QUE393266 RDZ393264:REA393266 RNV393264:RNW393266 RXR393264:RXS393266 SHN393264:SHO393266 SRJ393264:SRK393266 TBF393264:TBG393266 TLB393264:TLC393266 TUX393264:TUY393266 UET393264:UEU393266 UOP393264:UOQ393266 UYL393264:UYM393266 VIH393264:VII393266 VSD393264:VSE393266 WBZ393264:WCA393266 WLV393264:WLW393266 WVR393264:WVS393266 J458800:K458802 JF458800:JG458802 TB458800:TC458802 ACX458800:ACY458802 AMT458800:AMU458802 AWP458800:AWQ458802 BGL458800:BGM458802 BQH458800:BQI458802 CAD458800:CAE458802 CJZ458800:CKA458802 CTV458800:CTW458802 DDR458800:DDS458802 DNN458800:DNO458802 DXJ458800:DXK458802 EHF458800:EHG458802 ERB458800:ERC458802 FAX458800:FAY458802 FKT458800:FKU458802 FUP458800:FUQ458802 GEL458800:GEM458802 GOH458800:GOI458802 GYD458800:GYE458802 HHZ458800:HIA458802 HRV458800:HRW458802 IBR458800:IBS458802 ILN458800:ILO458802 IVJ458800:IVK458802 JFF458800:JFG458802 JPB458800:JPC458802 JYX458800:JYY458802 KIT458800:KIU458802 KSP458800:KSQ458802 LCL458800:LCM458802 LMH458800:LMI458802 LWD458800:LWE458802 MFZ458800:MGA458802 MPV458800:MPW458802 MZR458800:MZS458802 NJN458800:NJO458802 NTJ458800:NTK458802 ODF458800:ODG458802 ONB458800:ONC458802 OWX458800:OWY458802 PGT458800:PGU458802 PQP458800:PQQ458802 QAL458800:QAM458802 QKH458800:QKI458802 QUD458800:QUE458802 RDZ458800:REA458802 RNV458800:RNW458802 RXR458800:RXS458802 SHN458800:SHO458802 SRJ458800:SRK458802 TBF458800:TBG458802 TLB458800:TLC458802 TUX458800:TUY458802 UET458800:UEU458802 UOP458800:UOQ458802 UYL458800:UYM458802 VIH458800:VII458802 VSD458800:VSE458802 WBZ458800:WCA458802 WLV458800:WLW458802 WVR458800:WVS458802 J524336:K524338 JF524336:JG524338 TB524336:TC524338 ACX524336:ACY524338 AMT524336:AMU524338 AWP524336:AWQ524338 BGL524336:BGM524338 BQH524336:BQI524338 CAD524336:CAE524338 CJZ524336:CKA524338 CTV524336:CTW524338 DDR524336:DDS524338 DNN524336:DNO524338 DXJ524336:DXK524338 EHF524336:EHG524338 ERB524336:ERC524338 FAX524336:FAY524338 FKT524336:FKU524338 FUP524336:FUQ524338 GEL524336:GEM524338 GOH524336:GOI524338 GYD524336:GYE524338 HHZ524336:HIA524338 HRV524336:HRW524338 IBR524336:IBS524338 ILN524336:ILO524338 IVJ524336:IVK524338 JFF524336:JFG524338 JPB524336:JPC524338 JYX524336:JYY524338 KIT524336:KIU524338 KSP524336:KSQ524338 LCL524336:LCM524338 LMH524336:LMI524338 LWD524336:LWE524338 MFZ524336:MGA524338 MPV524336:MPW524338 MZR524336:MZS524338 NJN524336:NJO524338 NTJ524336:NTK524338 ODF524336:ODG524338 ONB524336:ONC524338 OWX524336:OWY524338 PGT524336:PGU524338 PQP524336:PQQ524338 QAL524336:QAM524338 QKH524336:QKI524338 QUD524336:QUE524338 RDZ524336:REA524338 RNV524336:RNW524338 RXR524336:RXS524338 SHN524336:SHO524338 SRJ524336:SRK524338 TBF524336:TBG524338 TLB524336:TLC524338 TUX524336:TUY524338 UET524336:UEU524338 UOP524336:UOQ524338 UYL524336:UYM524338 VIH524336:VII524338 VSD524336:VSE524338 WBZ524336:WCA524338 WLV524336:WLW524338 WVR524336:WVS524338 J589872:K589874 JF589872:JG589874 TB589872:TC589874 ACX589872:ACY589874 AMT589872:AMU589874 AWP589872:AWQ589874 BGL589872:BGM589874 BQH589872:BQI589874 CAD589872:CAE589874 CJZ589872:CKA589874 CTV589872:CTW589874 DDR589872:DDS589874 DNN589872:DNO589874 DXJ589872:DXK589874 EHF589872:EHG589874 ERB589872:ERC589874 FAX589872:FAY589874 FKT589872:FKU589874 FUP589872:FUQ589874 GEL589872:GEM589874 GOH589872:GOI589874 GYD589872:GYE589874 HHZ589872:HIA589874 HRV589872:HRW589874 IBR589872:IBS589874 ILN589872:ILO589874 IVJ589872:IVK589874 JFF589872:JFG589874 JPB589872:JPC589874 JYX589872:JYY589874 KIT589872:KIU589874 KSP589872:KSQ589874 LCL589872:LCM589874 LMH589872:LMI589874 LWD589872:LWE589874 MFZ589872:MGA589874 MPV589872:MPW589874 MZR589872:MZS589874 NJN589872:NJO589874 NTJ589872:NTK589874 ODF589872:ODG589874 ONB589872:ONC589874 OWX589872:OWY589874 PGT589872:PGU589874 PQP589872:PQQ589874 QAL589872:QAM589874 QKH589872:QKI589874 QUD589872:QUE589874 RDZ589872:REA589874 RNV589872:RNW589874 RXR589872:RXS589874 SHN589872:SHO589874 SRJ589872:SRK589874 TBF589872:TBG589874 TLB589872:TLC589874 TUX589872:TUY589874 UET589872:UEU589874 UOP589872:UOQ589874 UYL589872:UYM589874 VIH589872:VII589874 VSD589872:VSE589874 WBZ589872:WCA589874 WLV589872:WLW589874 WVR589872:WVS589874 J655408:K655410 JF655408:JG655410 TB655408:TC655410 ACX655408:ACY655410 AMT655408:AMU655410 AWP655408:AWQ655410 BGL655408:BGM655410 BQH655408:BQI655410 CAD655408:CAE655410 CJZ655408:CKA655410 CTV655408:CTW655410 DDR655408:DDS655410 DNN655408:DNO655410 DXJ655408:DXK655410 EHF655408:EHG655410 ERB655408:ERC655410 FAX655408:FAY655410 FKT655408:FKU655410 FUP655408:FUQ655410 GEL655408:GEM655410 GOH655408:GOI655410 GYD655408:GYE655410 HHZ655408:HIA655410 HRV655408:HRW655410 IBR655408:IBS655410 ILN655408:ILO655410 IVJ655408:IVK655410 JFF655408:JFG655410 JPB655408:JPC655410 JYX655408:JYY655410 KIT655408:KIU655410 KSP655408:KSQ655410 LCL655408:LCM655410 LMH655408:LMI655410 LWD655408:LWE655410 MFZ655408:MGA655410 MPV655408:MPW655410 MZR655408:MZS655410 NJN655408:NJO655410 NTJ655408:NTK655410 ODF655408:ODG655410 ONB655408:ONC655410 OWX655408:OWY655410 PGT655408:PGU655410 PQP655408:PQQ655410 QAL655408:QAM655410 QKH655408:QKI655410 QUD655408:QUE655410 RDZ655408:REA655410 RNV655408:RNW655410 RXR655408:RXS655410 SHN655408:SHO655410 SRJ655408:SRK655410 TBF655408:TBG655410 TLB655408:TLC655410 TUX655408:TUY655410 UET655408:UEU655410 UOP655408:UOQ655410 UYL655408:UYM655410 VIH655408:VII655410 VSD655408:VSE655410 WBZ655408:WCA655410 WLV655408:WLW655410 WVR655408:WVS655410 J720944:K720946 JF720944:JG720946 TB720944:TC720946 ACX720944:ACY720946 AMT720944:AMU720946 AWP720944:AWQ720946 BGL720944:BGM720946 BQH720944:BQI720946 CAD720944:CAE720946 CJZ720944:CKA720946 CTV720944:CTW720946 DDR720944:DDS720946 DNN720944:DNO720946 DXJ720944:DXK720946 EHF720944:EHG720946 ERB720944:ERC720946 FAX720944:FAY720946 FKT720944:FKU720946 FUP720944:FUQ720946 GEL720944:GEM720946 GOH720944:GOI720946 GYD720944:GYE720946 HHZ720944:HIA720946 HRV720944:HRW720946 IBR720944:IBS720946 ILN720944:ILO720946 IVJ720944:IVK720946 JFF720944:JFG720946 JPB720944:JPC720946 JYX720944:JYY720946 KIT720944:KIU720946 KSP720944:KSQ720946 LCL720944:LCM720946 LMH720944:LMI720946 LWD720944:LWE720946 MFZ720944:MGA720946 MPV720944:MPW720946 MZR720944:MZS720946 NJN720944:NJO720946 NTJ720944:NTK720946 ODF720944:ODG720946 ONB720944:ONC720946 OWX720944:OWY720946 PGT720944:PGU720946 PQP720944:PQQ720946 QAL720944:QAM720946 QKH720944:QKI720946 QUD720944:QUE720946 RDZ720944:REA720946 RNV720944:RNW720946 RXR720944:RXS720946 SHN720944:SHO720946 SRJ720944:SRK720946 TBF720944:TBG720946 TLB720944:TLC720946 TUX720944:TUY720946 UET720944:UEU720946 UOP720944:UOQ720946 UYL720944:UYM720946 VIH720944:VII720946 VSD720944:VSE720946 WBZ720944:WCA720946 WLV720944:WLW720946 WVR720944:WVS720946 J786480:K786482 JF786480:JG786482 TB786480:TC786482 ACX786480:ACY786482 AMT786480:AMU786482 AWP786480:AWQ786482 BGL786480:BGM786482 BQH786480:BQI786482 CAD786480:CAE786482 CJZ786480:CKA786482 CTV786480:CTW786482 DDR786480:DDS786482 DNN786480:DNO786482 DXJ786480:DXK786482 EHF786480:EHG786482 ERB786480:ERC786482 FAX786480:FAY786482 FKT786480:FKU786482 FUP786480:FUQ786482 GEL786480:GEM786482 GOH786480:GOI786482 GYD786480:GYE786482 HHZ786480:HIA786482 HRV786480:HRW786482 IBR786480:IBS786482 ILN786480:ILO786482 IVJ786480:IVK786482 JFF786480:JFG786482 JPB786480:JPC786482 JYX786480:JYY786482 KIT786480:KIU786482 KSP786480:KSQ786482 LCL786480:LCM786482 LMH786480:LMI786482 LWD786480:LWE786482 MFZ786480:MGA786482 MPV786480:MPW786482 MZR786480:MZS786482 NJN786480:NJO786482 NTJ786480:NTK786482 ODF786480:ODG786482 ONB786480:ONC786482 OWX786480:OWY786482 PGT786480:PGU786482 PQP786480:PQQ786482 QAL786480:QAM786482 QKH786480:QKI786482 QUD786480:QUE786482 RDZ786480:REA786482 RNV786480:RNW786482 RXR786480:RXS786482 SHN786480:SHO786482 SRJ786480:SRK786482 TBF786480:TBG786482 TLB786480:TLC786482 TUX786480:TUY786482 UET786480:UEU786482 UOP786480:UOQ786482 UYL786480:UYM786482 VIH786480:VII786482 VSD786480:VSE786482 WBZ786480:WCA786482 WLV786480:WLW786482 WVR786480:WVS786482 J852016:K852018 JF852016:JG852018 TB852016:TC852018 ACX852016:ACY852018 AMT852016:AMU852018 AWP852016:AWQ852018 BGL852016:BGM852018 BQH852016:BQI852018 CAD852016:CAE852018 CJZ852016:CKA852018 CTV852016:CTW852018 DDR852016:DDS852018 DNN852016:DNO852018 DXJ852016:DXK852018 EHF852016:EHG852018 ERB852016:ERC852018 FAX852016:FAY852018 FKT852016:FKU852018 FUP852016:FUQ852018 GEL852016:GEM852018 GOH852016:GOI852018 GYD852016:GYE852018 HHZ852016:HIA852018 HRV852016:HRW852018 IBR852016:IBS852018 ILN852016:ILO852018 IVJ852016:IVK852018 JFF852016:JFG852018 JPB852016:JPC852018 JYX852016:JYY852018 KIT852016:KIU852018 KSP852016:KSQ852018 LCL852016:LCM852018 LMH852016:LMI852018 LWD852016:LWE852018 MFZ852016:MGA852018 MPV852016:MPW852018 MZR852016:MZS852018 NJN852016:NJO852018 NTJ852016:NTK852018 ODF852016:ODG852018 ONB852016:ONC852018 OWX852016:OWY852018 PGT852016:PGU852018 PQP852016:PQQ852018 QAL852016:QAM852018 QKH852016:QKI852018 QUD852016:QUE852018 RDZ852016:REA852018 RNV852016:RNW852018 RXR852016:RXS852018 SHN852016:SHO852018 SRJ852016:SRK852018 TBF852016:TBG852018 TLB852016:TLC852018 TUX852016:TUY852018 UET852016:UEU852018 UOP852016:UOQ852018 UYL852016:UYM852018 VIH852016:VII852018 VSD852016:VSE852018 WBZ852016:WCA852018 WLV852016:WLW852018 WVR852016:WVS852018 J917552:K917554 JF917552:JG917554 TB917552:TC917554 ACX917552:ACY917554 AMT917552:AMU917554 AWP917552:AWQ917554 BGL917552:BGM917554 BQH917552:BQI917554 CAD917552:CAE917554 CJZ917552:CKA917554 CTV917552:CTW917554 DDR917552:DDS917554 DNN917552:DNO917554 DXJ917552:DXK917554 EHF917552:EHG917554 ERB917552:ERC917554 FAX917552:FAY917554 FKT917552:FKU917554 FUP917552:FUQ917554 GEL917552:GEM917554 GOH917552:GOI917554 GYD917552:GYE917554 HHZ917552:HIA917554 HRV917552:HRW917554 IBR917552:IBS917554 ILN917552:ILO917554 IVJ917552:IVK917554 JFF917552:JFG917554 JPB917552:JPC917554 JYX917552:JYY917554 KIT917552:KIU917554 KSP917552:KSQ917554 LCL917552:LCM917554 LMH917552:LMI917554 LWD917552:LWE917554 MFZ917552:MGA917554 MPV917552:MPW917554 MZR917552:MZS917554 NJN917552:NJO917554 NTJ917552:NTK917554 ODF917552:ODG917554 ONB917552:ONC917554 OWX917552:OWY917554 PGT917552:PGU917554 PQP917552:PQQ917554 QAL917552:QAM917554 QKH917552:QKI917554 QUD917552:QUE917554 RDZ917552:REA917554 RNV917552:RNW917554 RXR917552:RXS917554 SHN917552:SHO917554 SRJ917552:SRK917554 TBF917552:TBG917554 TLB917552:TLC917554 TUX917552:TUY917554 UET917552:UEU917554 UOP917552:UOQ917554 UYL917552:UYM917554 VIH917552:VII917554 VSD917552:VSE917554 WBZ917552:WCA917554 WLV917552:WLW917554 WVR917552:WVS917554 J983088:K983090 JF983088:JG983090 TB983088:TC983090 ACX983088:ACY983090 AMT983088:AMU983090 AWP983088:AWQ983090 BGL983088:BGM983090 BQH983088:BQI983090 CAD983088:CAE983090 CJZ983088:CKA983090 CTV983088:CTW983090 DDR983088:DDS983090 DNN983088:DNO983090 DXJ983088:DXK983090 EHF983088:EHG983090 ERB983088:ERC983090 FAX983088:FAY983090 FKT983088:FKU983090 FUP983088:FUQ983090 GEL983088:GEM983090 GOH983088:GOI983090 GYD983088:GYE983090 HHZ983088:HIA983090 HRV983088:HRW983090 IBR983088:IBS983090 ILN983088:ILO983090 IVJ983088:IVK983090 JFF983088:JFG983090 JPB983088:JPC983090 JYX983088:JYY983090 KIT983088:KIU983090 KSP983088:KSQ983090 LCL983088:LCM983090 LMH983088:LMI983090 LWD983088:LWE983090 MFZ983088:MGA983090 MPV983088:MPW983090 MZR983088:MZS983090 NJN983088:NJO983090 NTJ983088:NTK983090 ODF983088:ODG983090 ONB983088:ONC983090 OWX983088:OWY983090 PGT983088:PGU983090 PQP983088:PQQ983090 QAL983088:QAM983090 QKH983088:QKI983090 QUD983088:QUE983090 RDZ983088:REA983090 RNV983088:RNW983090 RXR983088:RXS983090 SHN983088:SHO983090 SRJ983088:SRK983090 TBF983088:TBG983090 TLB983088:TLC983090 TUX983088:TUY983090 UET983088:UEU983090 UOP983088:UOQ983090 UYL983088:UYM983090 VIH983088:VII983090 VSD983088:VSE983090 WBZ983088:WCA983090 WLV983088:WLW983090 WVR983088:WVS983090">
      <formula1>$H$48:$H$50</formula1>
    </dataValidation>
    <dataValidation type="list" allowBlank="1" showInputMessage="1" showErrorMessage="1" sqref="J43:K45 JF43:JG45 TB43:TC45 ACX43:ACY45 AMT43:AMU45 AWP43:AWQ45 BGL43:BGM45 BQH43:BQI45 CAD43:CAE45 CJZ43:CKA45 CTV43:CTW45 DDR43:DDS45 DNN43:DNO45 DXJ43:DXK45 EHF43:EHG45 ERB43:ERC45 FAX43:FAY45 FKT43:FKU45 FUP43:FUQ45 GEL43:GEM45 GOH43:GOI45 GYD43:GYE45 HHZ43:HIA45 HRV43:HRW45 IBR43:IBS45 ILN43:ILO45 IVJ43:IVK45 JFF43:JFG45 JPB43:JPC45 JYX43:JYY45 KIT43:KIU45 KSP43:KSQ45 LCL43:LCM45 LMH43:LMI45 LWD43:LWE45 MFZ43:MGA45 MPV43:MPW45 MZR43:MZS45 NJN43:NJO45 NTJ43:NTK45 ODF43:ODG45 ONB43:ONC45 OWX43:OWY45 PGT43:PGU45 PQP43:PQQ45 QAL43:QAM45 QKH43:QKI45 QUD43:QUE45 RDZ43:REA45 RNV43:RNW45 RXR43:RXS45 SHN43:SHO45 SRJ43:SRK45 TBF43:TBG45 TLB43:TLC45 TUX43:TUY45 UET43:UEU45 UOP43:UOQ45 UYL43:UYM45 VIH43:VII45 VSD43:VSE45 WBZ43:WCA45 WLV43:WLW45 WVR43:WVS45 J65579:K65581 JF65579:JG65581 TB65579:TC65581 ACX65579:ACY65581 AMT65579:AMU65581 AWP65579:AWQ65581 BGL65579:BGM65581 BQH65579:BQI65581 CAD65579:CAE65581 CJZ65579:CKA65581 CTV65579:CTW65581 DDR65579:DDS65581 DNN65579:DNO65581 DXJ65579:DXK65581 EHF65579:EHG65581 ERB65579:ERC65581 FAX65579:FAY65581 FKT65579:FKU65581 FUP65579:FUQ65581 GEL65579:GEM65581 GOH65579:GOI65581 GYD65579:GYE65581 HHZ65579:HIA65581 HRV65579:HRW65581 IBR65579:IBS65581 ILN65579:ILO65581 IVJ65579:IVK65581 JFF65579:JFG65581 JPB65579:JPC65581 JYX65579:JYY65581 KIT65579:KIU65581 KSP65579:KSQ65581 LCL65579:LCM65581 LMH65579:LMI65581 LWD65579:LWE65581 MFZ65579:MGA65581 MPV65579:MPW65581 MZR65579:MZS65581 NJN65579:NJO65581 NTJ65579:NTK65581 ODF65579:ODG65581 ONB65579:ONC65581 OWX65579:OWY65581 PGT65579:PGU65581 PQP65579:PQQ65581 QAL65579:QAM65581 QKH65579:QKI65581 QUD65579:QUE65581 RDZ65579:REA65581 RNV65579:RNW65581 RXR65579:RXS65581 SHN65579:SHO65581 SRJ65579:SRK65581 TBF65579:TBG65581 TLB65579:TLC65581 TUX65579:TUY65581 UET65579:UEU65581 UOP65579:UOQ65581 UYL65579:UYM65581 VIH65579:VII65581 VSD65579:VSE65581 WBZ65579:WCA65581 WLV65579:WLW65581 WVR65579:WVS65581 J131115:K131117 JF131115:JG131117 TB131115:TC131117 ACX131115:ACY131117 AMT131115:AMU131117 AWP131115:AWQ131117 BGL131115:BGM131117 BQH131115:BQI131117 CAD131115:CAE131117 CJZ131115:CKA131117 CTV131115:CTW131117 DDR131115:DDS131117 DNN131115:DNO131117 DXJ131115:DXK131117 EHF131115:EHG131117 ERB131115:ERC131117 FAX131115:FAY131117 FKT131115:FKU131117 FUP131115:FUQ131117 GEL131115:GEM131117 GOH131115:GOI131117 GYD131115:GYE131117 HHZ131115:HIA131117 HRV131115:HRW131117 IBR131115:IBS131117 ILN131115:ILO131117 IVJ131115:IVK131117 JFF131115:JFG131117 JPB131115:JPC131117 JYX131115:JYY131117 KIT131115:KIU131117 KSP131115:KSQ131117 LCL131115:LCM131117 LMH131115:LMI131117 LWD131115:LWE131117 MFZ131115:MGA131117 MPV131115:MPW131117 MZR131115:MZS131117 NJN131115:NJO131117 NTJ131115:NTK131117 ODF131115:ODG131117 ONB131115:ONC131117 OWX131115:OWY131117 PGT131115:PGU131117 PQP131115:PQQ131117 QAL131115:QAM131117 QKH131115:QKI131117 QUD131115:QUE131117 RDZ131115:REA131117 RNV131115:RNW131117 RXR131115:RXS131117 SHN131115:SHO131117 SRJ131115:SRK131117 TBF131115:TBG131117 TLB131115:TLC131117 TUX131115:TUY131117 UET131115:UEU131117 UOP131115:UOQ131117 UYL131115:UYM131117 VIH131115:VII131117 VSD131115:VSE131117 WBZ131115:WCA131117 WLV131115:WLW131117 WVR131115:WVS131117 J196651:K196653 JF196651:JG196653 TB196651:TC196653 ACX196651:ACY196653 AMT196651:AMU196653 AWP196651:AWQ196653 BGL196651:BGM196653 BQH196651:BQI196653 CAD196651:CAE196653 CJZ196651:CKA196653 CTV196651:CTW196653 DDR196651:DDS196653 DNN196651:DNO196653 DXJ196651:DXK196653 EHF196651:EHG196653 ERB196651:ERC196653 FAX196651:FAY196653 FKT196651:FKU196653 FUP196651:FUQ196653 GEL196651:GEM196653 GOH196651:GOI196653 GYD196651:GYE196653 HHZ196651:HIA196653 HRV196651:HRW196653 IBR196651:IBS196653 ILN196651:ILO196653 IVJ196651:IVK196653 JFF196651:JFG196653 JPB196651:JPC196653 JYX196651:JYY196653 KIT196651:KIU196653 KSP196651:KSQ196653 LCL196651:LCM196653 LMH196651:LMI196653 LWD196651:LWE196653 MFZ196651:MGA196653 MPV196651:MPW196653 MZR196651:MZS196653 NJN196651:NJO196653 NTJ196651:NTK196653 ODF196651:ODG196653 ONB196651:ONC196653 OWX196651:OWY196653 PGT196651:PGU196653 PQP196651:PQQ196653 QAL196651:QAM196653 QKH196651:QKI196653 QUD196651:QUE196653 RDZ196651:REA196653 RNV196651:RNW196653 RXR196651:RXS196653 SHN196651:SHO196653 SRJ196651:SRK196653 TBF196651:TBG196653 TLB196651:TLC196653 TUX196651:TUY196653 UET196651:UEU196653 UOP196651:UOQ196653 UYL196651:UYM196653 VIH196651:VII196653 VSD196651:VSE196653 WBZ196651:WCA196653 WLV196651:WLW196653 WVR196651:WVS196653 J262187:K262189 JF262187:JG262189 TB262187:TC262189 ACX262187:ACY262189 AMT262187:AMU262189 AWP262187:AWQ262189 BGL262187:BGM262189 BQH262187:BQI262189 CAD262187:CAE262189 CJZ262187:CKA262189 CTV262187:CTW262189 DDR262187:DDS262189 DNN262187:DNO262189 DXJ262187:DXK262189 EHF262187:EHG262189 ERB262187:ERC262189 FAX262187:FAY262189 FKT262187:FKU262189 FUP262187:FUQ262189 GEL262187:GEM262189 GOH262187:GOI262189 GYD262187:GYE262189 HHZ262187:HIA262189 HRV262187:HRW262189 IBR262187:IBS262189 ILN262187:ILO262189 IVJ262187:IVK262189 JFF262187:JFG262189 JPB262187:JPC262189 JYX262187:JYY262189 KIT262187:KIU262189 KSP262187:KSQ262189 LCL262187:LCM262189 LMH262187:LMI262189 LWD262187:LWE262189 MFZ262187:MGA262189 MPV262187:MPW262189 MZR262187:MZS262189 NJN262187:NJO262189 NTJ262187:NTK262189 ODF262187:ODG262189 ONB262187:ONC262189 OWX262187:OWY262189 PGT262187:PGU262189 PQP262187:PQQ262189 QAL262187:QAM262189 QKH262187:QKI262189 QUD262187:QUE262189 RDZ262187:REA262189 RNV262187:RNW262189 RXR262187:RXS262189 SHN262187:SHO262189 SRJ262187:SRK262189 TBF262187:TBG262189 TLB262187:TLC262189 TUX262187:TUY262189 UET262187:UEU262189 UOP262187:UOQ262189 UYL262187:UYM262189 VIH262187:VII262189 VSD262187:VSE262189 WBZ262187:WCA262189 WLV262187:WLW262189 WVR262187:WVS262189 J327723:K327725 JF327723:JG327725 TB327723:TC327725 ACX327723:ACY327725 AMT327723:AMU327725 AWP327723:AWQ327725 BGL327723:BGM327725 BQH327723:BQI327725 CAD327723:CAE327725 CJZ327723:CKA327725 CTV327723:CTW327725 DDR327723:DDS327725 DNN327723:DNO327725 DXJ327723:DXK327725 EHF327723:EHG327725 ERB327723:ERC327725 FAX327723:FAY327725 FKT327723:FKU327725 FUP327723:FUQ327725 GEL327723:GEM327725 GOH327723:GOI327725 GYD327723:GYE327725 HHZ327723:HIA327725 HRV327723:HRW327725 IBR327723:IBS327725 ILN327723:ILO327725 IVJ327723:IVK327725 JFF327723:JFG327725 JPB327723:JPC327725 JYX327723:JYY327725 KIT327723:KIU327725 KSP327723:KSQ327725 LCL327723:LCM327725 LMH327723:LMI327725 LWD327723:LWE327725 MFZ327723:MGA327725 MPV327723:MPW327725 MZR327723:MZS327725 NJN327723:NJO327725 NTJ327723:NTK327725 ODF327723:ODG327725 ONB327723:ONC327725 OWX327723:OWY327725 PGT327723:PGU327725 PQP327723:PQQ327725 QAL327723:QAM327725 QKH327723:QKI327725 QUD327723:QUE327725 RDZ327723:REA327725 RNV327723:RNW327725 RXR327723:RXS327725 SHN327723:SHO327725 SRJ327723:SRK327725 TBF327723:TBG327725 TLB327723:TLC327725 TUX327723:TUY327725 UET327723:UEU327725 UOP327723:UOQ327725 UYL327723:UYM327725 VIH327723:VII327725 VSD327723:VSE327725 WBZ327723:WCA327725 WLV327723:WLW327725 WVR327723:WVS327725 J393259:K393261 JF393259:JG393261 TB393259:TC393261 ACX393259:ACY393261 AMT393259:AMU393261 AWP393259:AWQ393261 BGL393259:BGM393261 BQH393259:BQI393261 CAD393259:CAE393261 CJZ393259:CKA393261 CTV393259:CTW393261 DDR393259:DDS393261 DNN393259:DNO393261 DXJ393259:DXK393261 EHF393259:EHG393261 ERB393259:ERC393261 FAX393259:FAY393261 FKT393259:FKU393261 FUP393259:FUQ393261 GEL393259:GEM393261 GOH393259:GOI393261 GYD393259:GYE393261 HHZ393259:HIA393261 HRV393259:HRW393261 IBR393259:IBS393261 ILN393259:ILO393261 IVJ393259:IVK393261 JFF393259:JFG393261 JPB393259:JPC393261 JYX393259:JYY393261 KIT393259:KIU393261 KSP393259:KSQ393261 LCL393259:LCM393261 LMH393259:LMI393261 LWD393259:LWE393261 MFZ393259:MGA393261 MPV393259:MPW393261 MZR393259:MZS393261 NJN393259:NJO393261 NTJ393259:NTK393261 ODF393259:ODG393261 ONB393259:ONC393261 OWX393259:OWY393261 PGT393259:PGU393261 PQP393259:PQQ393261 QAL393259:QAM393261 QKH393259:QKI393261 QUD393259:QUE393261 RDZ393259:REA393261 RNV393259:RNW393261 RXR393259:RXS393261 SHN393259:SHO393261 SRJ393259:SRK393261 TBF393259:TBG393261 TLB393259:TLC393261 TUX393259:TUY393261 UET393259:UEU393261 UOP393259:UOQ393261 UYL393259:UYM393261 VIH393259:VII393261 VSD393259:VSE393261 WBZ393259:WCA393261 WLV393259:WLW393261 WVR393259:WVS393261 J458795:K458797 JF458795:JG458797 TB458795:TC458797 ACX458795:ACY458797 AMT458795:AMU458797 AWP458795:AWQ458797 BGL458795:BGM458797 BQH458795:BQI458797 CAD458795:CAE458797 CJZ458795:CKA458797 CTV458795:CTW458797 DDR458795:DDS458797 DNN458795:DNO458797 DXJ458795:DXK458797 EHF458795:EHG458797 ERB458795:ERC458797 FAX458795:FAY458797 FKT458795:FKU458797 FUP458795:FUQ458797 GEL458795:GEM458797 GOH458795:GOI458797 GYD458795:GYE458797 HHZ458795:HIA458797 HRV458795:HRW458797 IBR458795:IBS458797 ILN458795:ILO458797 IVJ458795:IVK458797 JFF458795:JFG458797 JPB458795:JPC458797 JYX458795:JYY458797 KIT458795:KIU458797 KSP458795:KSQ458797 LCL458795:LCM458797 LMH458795:LMI458797 LWD458795:LWE458797 MFZ458795:MGA458797 MPV458795:MPW458797 MZR458795:MZS458797 NJN458795:NJO458797 NTJ458795:NTK458797 ODF458795:ODG458797 ONB458795:ONC458797 OWX458795:OWY458797 PGT458795:PGU458797 PQP458795:PQQ458797 QAL458795:QAM458797 QKH458795:QKI458797 QUD458795:QUE458797 RDZ458795:REA458797 RNV458795:RNW458797 RXR458795:RXS458797 SHN458795:SHO458797 SRJ458795:SRK458797 TBF458795:TBG458797 TLB458795:TLC458797 TUX458795:TUY458797 UET458795:UEU458797 UOP458795:UOQ458797 UYL458795:UYM458797 VIH458795:VII458797 VSD458795:VSE458797 WBZ458795:WCA458797 WLV458795:WLW458797 WVR458795:WVS458797 J524331:K524333 JF524331:JG524333 TB524331:TC524333 ACX524331:ACY524333 AMT524331:AMU524333 AWP524331:AWQ524333 BGL524331:BGM524333 BQH524331:BQI524333 CAD524331:CAE524333 CJZ524331:CKA524333 CTV524331:CTW524333 DDR524331:DDS524333 DNN524331:DNO524333 DXJ524331:DXK524333 EHF524331:EHG524333 ERB524331:ERC524333 FAX524331:FAY524333 FKT524331:FKU524333 FUP524331:FUQ524333 GEL524331:GEM524333 GOH524331:GOI524333 GYD524331:GYE524333 HHZ524331:HIA524333 HRV524331:HRW524333 IBR524331:IBS524333 ILN524331:ILO524333 IVJ524331:IVK524333 JFF524331:JFG524333 JPB524331:JPC524333 JYX524331:JYY524333 KIT524331:KIU524333 KSP524331:KSQ524333 LCL524331:LCM524333 LMH524331:LMI524333 LWD524331:LWE524333 MFZ524331:MGA524333 MPV524331:MPW524333 MZR524331:MZS524333 NJN524331:NJO524333 NTJ524331:NTK524333 ODF524331:ODG524333 ONB524331:ONC524333 OWX524331:OWY524333 PGT524331:PGU524333 PQP524331:PQQ524333 QAL524331:QAM524333 QKH524331:QKI524333 QUD524331:QUE524333 RDZ524331:REA524333 RNV524331:RNW524333 RXR524331:RXS524333 SHN524331:SHO524333 SRJ524331:SRK524333 TBF524331:TBG524333 TLB524331:TLC524333 TUX524331:TUY524333 UET524331:UEU524333 UOP524331:UOQ524333 UYL524331:UYM524333 VIH524331:VII524333 VSD524331:VSE524333 WBZ524331:WCA524333 WLV524331:WLW524333 WVR524331:WVS524333 J589867:K589869 JF589867:JG589869 TB589867:TC589869 ACX589867:ACY589869 AMT589867:AMU589869 AWP589867:AWQ589869 BGL589867:BGM589869 BQH589867:BQI589869 CAD589867:CAE589869 CJZ589867:CKA589869 CTV589867:CTW589869 DDR589867:DDS589869 DNN589867:DNO589869 DXJ589867:DXK589869 EHF589867:EHG589869 ERB589867:ERC589869 FAX589867:FAY589869 FKT589867:FKU589869 FUP589867:FUQ589869 GEL589867:GEM589869 GOH589867:GOI589869 GYD589867:GYE589869 HHZ589867:HIA589869 HRV589867:HRW589869 IBR589867:IBS589869 ILN589867:ILO589869 IVJ589867:IVK589869 JFF589867:JFG589869 JPB589867:JPC589869 JYX589867:JYY589869 KIT589867:KIU589869 KSP589867:KSQ589869 LCL589867:LCM589869 LMH589867:LMI589869 LWD589867:LWE589869 MFZ589867:MGA589869 MPV589867:MPW589869 MZR589867:MZS589869 NJN589867:NJO589869 NTJ589867:NTK589869 ODF589867:ODG589869 ONB589867:ONC589869 OWX589867:OWY589869 PGT589867:PGU589869 PQP589867:PQQ589869 QAL589867:QAM589869 QKH589867:QKI589869 QUD589867:QUE589869 RDZ589867:REA589869 RNV589867:RNW589869 RXR589867:RXS589869 SHN589867:SHO589869 SRJ589867:SRK589869 TBF589867:TBG589869 TLB589867:TLC589869 TUX589867:TUY589869 UET589867:UEU589869 UOP589867:UOQ589869 UYL589867:UYM589869 VIH589867:VII589869 VSD589867:VSE589869 WBZ589867:WCA589869 WLV589867:WLW589869 WVR589867:WVS589869 J655403:K655405 JF655403:JG655405 TB655403:TC655405 ACX655403:ACY655405 AMT655403:AMU655405 AWP655403:AWQ655405 BGL655403:BGM655405 BQH655403:BQI655405 CAD655403:CAE655405 CJZ655403:CKA655405 CTV655403:CTW655405 DDR655403:DDS655405 DNN655403:DNO655405 DXJ655403:DXK655405 EHF655403:EHG655405 ERB655403:ERC655405 FAX655403:FAY655405 FKT655403:FKU655405 FUP655403:FUQ655405 GEL655403:GEM655405 GOH655403:GOI655405 GYD655403:GYE655405 HHZ655403:HIA655405 HRV655403:HRW655405 IBR655403:IBS655405 ILN655403:ILO655405 IVJ655403:IVK655405 JFF655403:JFG655405 JPB655403:JPC655405 JYX655403:JYY655405 KIT655403:KIU655405 KSP655403:KSQ655405 LCL655403:LCM655405 LMH655403:LMI655405 LWD655403:LWE655405 MFZ655403:MGA655405 MPV655403:MPW655405 MZR655403:MZS655405 NJN655403:NJO655405 NTJ655403:NTK655405 ODF655403:ODG655405 ONB655403:ONC655405 OWX655403:OWY655405 PGT655403:PGU655405 PQP655403:PQQ655405 QAL655403:QAM655405 QKH655403:QKI655405 QUD655403:QUE655405 RDZ655403:REA655405 RNV655403:RNW655405 RXR655403:RXS655405 SHN655403:SHO655405 SRJ655403:SRK655405 TBF655403:TBG655405 TLB655403:TLC655405 TUX655403:TUY655405 UET655403:UEU655405 UOP655403:UOQ655405 UYL655403:UYM655405 VIH655403:VII655405 VSD655403:VSE655405 WBZ655403:WCA655405 WLV655403:WLW655405 WVR655403:WVS655405 J720939:K720941 JF720939:JG720941 TB720939:TC720941 ACX720939:ACY720941 AMT720939:AMU720941 AWP720939:AWQ720941 BGL720939:BGM720941 BQH720939:BQI720941 CAD720939:CAE720941 CJZ720939:CKA720941 CTV720939:CTW720941 DDR720939:DDS720941 DNN720939:DNO720941 DXJ720939:DXK720941 EHF720939:EHG720941 ERB720939:ERC720941 FAX720939:FAY720941 FKT720939:FKU720941 FUP720939:FUQ720941 GEL720939:GEM720941 GOH720939:GOI720941 GYD720939:GYE720941 HHZ720939:HIA720941 HRV720939:HRW720941 IBR720939:IBS720941 ILN720939:ILO720941 IVJ720939:IVK720941 JFF720939:JFG720941 JPB720939:JPC720941 JYX720939:JYY720941 KIT720939:KIU720941 KSP720939:KSQ720941 LCL720939:LCM720941 LMH720939:LMI720941 LWD720939:LWE720941 MFZ720939:MGA720941 MPV720939:MPW720941 MZR720939:MZS720941 NJN720939:NJO720941 NTJ720939:NTK720941 ODF720939:ODG720941 ONB720939:ONC720941 OWX720939:OWY720941 PGT720939:PGU720941 PQP720939:PQQ720941 QAL720939:QAM720941 QKH720939:QKI720941 QUD720939:QUE720941 RDZ720939:REA720941 RNV720939:RNW720941 RXR720939:RXS720941 SHN720939:SHO720941 SRJ720939:SRK720941 TBF720939:TBG720941 TLB720939:TLC720941 TUX720939:TUY720941 UET720939:UEU720941 UOP720939:UOQ720941 UYL720939:UYM720941 VIH720939:VII720941 VSD720939:VSE720941 WBZ720939:WCA720941 WLV720939:WLW720941 WVR720939:WVS720941 J786475:K786477 JF786475:JG786477 TB786475:TC786477 ACX786475:ACY786477 AMT786475:AMU786477 AWP786475:AWQ786477 BGL786475:BGM786477 BQH786475:BQI786477 CAD786475:CAE786477 CJZ786475:CKA786477 CTV786475:CTW786477 DDR786475:DDS786477 DNN786475:DNO786477 DXJ786475:DXK786477 EHF786475:EHG786477 ERB786475:ERC786477 FAX786475:FAY786477 FKT786475:FKU786477 FUP786475:FUQ786477 GEL786475:GEM786477 GOH786475:GOI786477 GYD786475:GYE786477 HHZ786475:HIA786477 HRV786475:HRW786477 IBR786475:IBS786477 ILN786475:ILO786477 IVJ786475:IVK786477 JFF786475:JFG786477 JPB786475:JPC786477 JYX786475:JYY786477 KIT786475:KIU786477 KSP786475:KSQ786477 LCL786475:LCM786477 LMH786475:LMI786477 LWD786475:LWE786477 MFZ786475:MGA786477 MPV786475:MPW786477 MZR786475:MZS786477 NJN786475:NJO786477 NTJ786475:NTK786477 ODF786475:ODG786477 ONB786475:ONC786477 OWX786475:OWY786477 PGT786475:PGU786477 PQP786475:PQQ786477 QAL786475:QAM786477 QKH786475:QKI786477 QUD786475:QUE786477 RDZ786475:REA786477 RNV786475:RNW786477 RXR786475:RXS786477 SHN786475:SHO786477 SRJ786475:SRK786477 TBF786475:TBG786477 TLB786475:TLC786477 TUX786475:TUY786477 UET786475:UEU786477 UOP786475:UOQ786477 UYL786475:UYM786477 VIH786475:VII786477 VSD786475:VSE786477 WBZ786475:WCA786477 WLV786475:WLW786477 WVR786475:WVS786477 J852011:K852013 JF852011:JG852013 TB852011:TC852013 ACX852011:ACY852013 AMT852011:AMU852013 AWP852011:AWQ852013 BGL852011:BGM852013 BQH852011:BQI852013 CAD852011:CAE852013 CJZ852011:CKA852013 CTV852011:CTW852013 DDR852011:DDS852013 DNN852011:DNO852013 DXJ852011:DXK852013 EHF852011:EHG852013 ERB852011:ERC852013 FAX852011:FAY852013 FKT852011:FKU852013 FUP852011:FUQ852013 GEL852011:GEM852013 GOH852011:GOI852013 GYD852011:GYE852013 HHZ852011:HIA852013 HRV852011:HRW852013 IBR852011:IBS852013 ILN852011:ILO852013 IVJ852011:IVK852013 JFF852011:JFG852013 JPB852011:JPC852013 JYX852011:JYY852013 KIT852011:KIU852013 KSP852011:KSQ852013 LCL852011:LCM852013 LMH852011:LMI852013 LWD852011:LWE852013 MFZ852011:MGA852013 MPV852011:MPW852013 MZR852011:MZS852013 NJN852011:NJO852013 NTJ852011:NTK852013 ODF852011:ODG852013 ONB852011:ONC852013 OWX852011:OWY852013 PGT852011:PGU852013 PQP852011:PQQ852013 QAL852011:QAM852013 QKH852011:QKI852013 QUD852011:QUE852013 RDZ852011:REA852013 RNV852011:RNW852013 RXR852011:RXS852013 SHN852011:SHO852013 SRJ852011:SRK852013 TBF852011:TBG852013 TLB852011:TLC852013 TUX852011:TUY852013 UET852011:UEU852013 UOP852011:UOQ852013 UYL852011:UYM852013 VIH852011:VII852013 VSD852011:VSE852013 WBZ852011:WCA852013 WLV852011:WLW852013 WVR852011:WVS852013 J917547:K917549 JF917547:JG917549 TB917547:TC917549 ACX917547:ACY917549 AMT917547:AMU917549 AWP917547:AWQ917549 BGL917547:BGM917549 BQH917547:BQI917549 CAD917547:CAE917549 CJZ917547:CKA917549 CTV917547:CTW917549 DDR917547:DDS917549 DNN917547:DNO917549 DXJ917547:DXK917549 EHF917547:EHG917549 ERB917547:ERC917549 FAX917547:FAY917549 FKT917547:FKU917549 FUP917547:FUQ917549 GEL917547:GEM917549 GOH917547:GOI917549 GYD917547:GYE917549 HHZ917547:HIA917549 HRV917547:HRW917549 IBR917547:IBS917549 ILN917547:ILO917549 IVJ917547:IVK917549 JFF917547:JFG917549 JPB917547:JPC917549 JYX917547:JYY917549 KIT917547:KIU917549 KSP917547:KSQ917549 LCL917547:LCM917549 LMH917547:LMI917549 LWD917547:LWE917549 MFZ917547:MGA917549 MPV917547:MPW917549 MZR917547:MZS917549 NJN917547:NJO917549 NTJ917547:NTK917549 ODF917547:ODG917549 ONB917547:ONC917549 OWX917547:OWY917549 PGT917547:PGU917549 PQP917547:PQQ917549 QAL917547:QAM917549 QKH917547:QKI917549 QUD917547:QUE917549 RDZ917547:REA917549 RNV917547:RNW917549 RXR917547:RXS917549 SHN917547:SHO917549 SRJ917547:SRK917549 TBF917547:TBG917549 TLB917547:TLC917549 TUX917547:TUY917549 UET917547:UEU917549 UOP917547:UOQ917549 UYL917547:UYM917549 VIH917547:VII917549 VSD917547:VSE917549 WBZ917547:WCA917549 WLV917547:WLW917549 WVR917547:WVS917549 J983083:K983085 JF983083:JG983085 TB983083:TC983085 ACX983083:ACY983085 AMT983083:AMU983085 AWP983083:AWQ983085 BGL983083:BGM983085 BQH983083:BQI983085 CAD983083:CAE983085 CJZ983083:CKA983085 CTV983083:CTW983085 DDR983083:DDS983085 DNN983083:DNO983085 DXJ983083:DXK983085 EHF983083:EHG983085 ERB983083:ERC983085 FAX983083:FAY983085 FKT983083:FKU983085 FUP983083:FUQ983085 GEL983083:GEM983085 GOH983083:GOI983085 GYD983083:GYE983085 HHZ983083:HIA983085 HRV983083:HRW983085 IBR983083:IBS983085 ILN983083:ILO983085 IVJ983083:IVK983085 JFF983083:JFG983085 JPB983083:JPC983085 JYX983083:JYY983085 KIT983083:KIU983085 KSP983083:KSQ983085 LCL983083:LCM983085 LMH983083:LMI983085 LWD983083:LWE983085 MFZ983083:MGA983085 MPV983083:MPW983085 MZR983083:MZS983085 NJN983083:NJO983085 NTJ983083:NTK983085 ODF983083:ODG983085 ONB983083:ONC983085 OWX983083:OWY983085 PGT983083:PGU983085 PQP983083:PQQ983085 QAL983083:QAM983085 QKH983083:QKI983085 QUD983083:QUE983085 RDZ983083:REA983085 RNV983083:RNW983085 RXR983083:RXS983085 SHN983083:SHO983085 SRJ983083:SRK983085 TBF983083:TBG983085 TLB983083:TLC983085 TUX983083:TUY983085 UET983083:UEU983085 UOP983083:UOQ983085 UYL983083:UYM983085 VIH983083:VII983085 VSD983083:VSE983085 WBZ983083:WCA983085 WLV983083:WLW983085 WVR983083:WVS983085">
      <formula1>$H$43:$H$45</formula1>
    </dataValidation>
    <dataValidation type="list" allowBlank="1" showInputMessage="1" showErrorMessage="1" sqref="J37:K40 JF37:JG40 TB37:TC40 ACX37:ACY40 AMT37:AMU40 AWP37:AWQ40 BGL37:BGM40 BQH37:BQI40 CAD37:CAE40 CJZ37:CKA40 CTV37:CTW40 DDR37:DDS40 DNN37:DNO40 DXJ37:DXK40 EHF37:EHG40 ERB37:ERC40 FAX37:FAY40 FKT37:FKU40 FUP37:FUQ40 GEL37:GEM40 GOH37:GOI40 GYD37:GYE40 HHZ37:HIA40 HRV37:HRW40 IBR37:IBS40 ILN37:ILO40 IVJ37:IVK40 JFF37:JFG40 JPB37:JPC40 JYX37:JYY40 KIT37:KIU40 KSP37:KSQ40 LCL37:LCM40 LMH37:LMI40 LWD37:LWE40 MFZ37:MGA40 MPV37:MPW40 MZR37:MZS40 NJN37:NJO40 NTJ37:NTK40 ODF37:ODG40 ONB37:ONC40 OWX37:OWY40 PGT37:PGU40 PQP37:PQQ40 QAL37:QAM40 QKH37:QKI40 QUD37:QUE40 RDZ37:REA40 RNV37:RNW40 RXR37:RXS40 SHN37:SHO40 SRJ37:SRK40 TBF37:TBG40 TLB37:TLC40 TUX37:TUY40 UET37:UEU40 UOP37:UOQ40 UYL37:UYM40 VIH37:VII40 VSD37:VSE40 WBZ37:WCA40 WLV37:WLW40 WVR37:WVS40 J65573:K65576 JF65573:JG65576 TB65573:TC65576 ACX65573:ACY65576 AMT65573:AMU65576 AWP65573:AWQ65576 BGL65573:BGM65576 BQH65573:BQI65576 CAD65573:CAE65576 CJZ65573:CKA65576 CTV65573:CTW65576 DDR65573:DDS65576 DNN65573:DNO65576 DXJ65573:DXK65576 EHF65573:EHG65576 ERB65573:ERC65576 FAX65573:FAY65576 FKT65573:FKU65576 FUP65573:FUQ65576 GEL65573:GEM65576 GOH65573:GOI65576 GYD65573:GYE65576 HHZ65573:HIA65576 HRV65573:HRW65576 IBR65573:IBS65576 ILN65573:ILO65576 IVJ65573:IVK65576 JFF65573:JFG65576 JPB65573:JPC65576 JYX65573:JYY65576 KIT65573:KIU65576 KSP65573:KSQ65576 LCL65573:LCM65576 LMH65573:LMI65576 LWD65573:LWE65576 MFZ65573:MGA65576 MPV65573:MPW65576 MZR65573:MZS65576 NJN65573:NJO65576 NTJ65573:NTK65576 ODF65573:ODG65576 ONB65573:ONC65576 OWX65573:OWY65576 PGT65573:PGU65576 PQP65573:PQQ65576 QAL65573:QAM65576 QKH65573:QKI65576 QUD65573:QUE65576 RDZ65573:REA65576 RNV65573:RNW65576 RXR65573:RXS65576 SHN65573:SHO65576 SRJ65573:SRK65576 TBF65573:TBG65576 TLB65573:TLC65576 TUX65573:TUY65576 UET65573:UEU65576 UOP65573:UOQ65576 UYL65573:UYM65576 VIH65573:VII65576 VSD65573:VSE65576 WBZ65573:WCA65576 WLV65573:WLW65576 WVR65573:WVS65576 J131109:K131112 JF131109:JG131112 TB131109:TC131112 ACX131109:ACY131112 AMT131109:AMU131112 AWP131109:AWQ131112 BGL131109:BGM131112 BQH131109:BQI131112 CAD131109:CAE131112 CJZ131109:CKA131112 CTV131109:CTW131112 DDR131109:DDS131112 DNN131109:DNO131112 DXJ131109:DXK131112 EHF131109:EHG131112 ERB131109:ERC131112 FAX131109:FAY131112 FKT131109:FKU131112 FUP131109:FUQ131112 GEL131109:GEM131112 GOH131109:GOI131112 GYD131109:GYE131112 HHZ131109:HIA131112 HRV131109:HRW131112 IBR131109:IBS131112 ILN131109:ILO131112 IVJ131109:IVK131112 JFF131109:JFG131112 JPB131109:JPC131112 JYX131109:JYY131112 KIT131109:KIU131112 KSP131109:KSQ131112 LCL131109:LCM131112 LMH131109:LMI131112 LWD131109:LWE131112 MFZ131109:MGA131112 MPV131109:MPW131112 MZR131109:MZS131112 NJN131109:NJO131112 NTJ131109:NTK131112 ODF131109:ODG131112 ONB131109:ONC131112 OWX131109:OWY131112 PGT131109:PGU131112 PQP131109:PQQ131112 QAL131109:QAM131112 QKH131109:QKI131112 QUD131109:QUE131112 RDZ131109:REA131112 RNV131109:RNW131112 RXR131109:RXS131112 SHN131109:SHO131112 SRJ131109:SRK131112 TBF131109:TBG131112 TLB131109:TLC131112 TUX131109:TUY131112 UET131109:UEU131112 UOP131109:UOQ131112 UYL131109:UYM131112 VIH131109:VII131112 VSD131109:VSE131112 WBZ131109:WCA131112 WLV131109:WLW131112 WVR131109:WVS131112 J196645:K196648 JF196645:JG196648 TB196645:TC196648 ACX196645:ACY196648 AMT196645:AMU196648 AWP196645:AWQ196648 BGL196645:BGM196648 BQH196645:BQI196648 CAD196645:CAE196648 CJZ196645:CKA196648 CTV196645:CTW196648 DDR196645:DDS196648 DNN196645:DNO196648 DXJ196645:DXK196648 EHF196645:EHG196648 ERB196645:ERC196648 FAX196645:FAY196648 FKT196645:FKU196648 FUP196645:FUQ196648 GEL196645:GEM196648 GOH196645:GOI196648 GYD196645:GYE196648 HHZ196645:HIA196648 HRV196645:HRW196648 IBR196645:IBS196648 ILN196645:ILO196648 IVJ196645:IVK196648 JFF196645:JFG196648 JPB196645:JPC196648 JYX196645:JYY196648 KIT196645:KIU196648 KSP196645:KSQ196648 LCL196645:LCM196648 LMH196645:LMI196648 LWD196645:LWE196648 MFZ196645:MGA196648 MPV196645:MPW196648 MZR196645:MZS196648 NJN196645:NJO196648 NTJ196645:NTK196648 ODF196645:ODG196648 ONB196645:ONC196648 OWX196645:OWY196648 PGT196645:PGU196648 PQP196645:PQQ196648 QAL196645:QAM196648 QKH196645:QKI196648 QUD196645:QUE196648 RDZ196645:REA196648 RNV196645:RNW196648 RXR196645:RXS196648 SHN196645:SHO196648 SRJ196645:SRK196648 TBF196645:TBG196648 TLB196645:TLC196648 TUX196645:TUY196648 UET196645:UEU196648 UOP196645:UOQ196648 UYL196645:UYM196648 VIH196645:VII196648 VSD196645:VSE196648 WBZ196645:WCA196648 WLV196645:WLW196648 WVR196645:WVS196648 J262181:K262184 JF262181:JG262184 TB262181:TC262184 ACX262181:ACY262184 AMT262181:AMU262184 AWP262181:AWQ262184 BGL262181:BGM262184 BQH262181:BQI262184 CAD262181:CAE262184 CJZ262181:CKA262184 CTV262181:CTW262184 DDR262181:DDS262184 DNN262181:DNO262184 DXJ262181:DXK262184 EHF262181:EHG262184 ERB262181:ERC262184 FAX262181:FAY262184 FKT262181:FKU262184 FUP262181:FUQ262184 GEL262181:GEM262184 GOH262181:GOI262184 GYD262181:GYE262184 HHZ262181:HIA262184 HRV262181:HRW262184 IBR262181:IBS262184 ILN262181:ILO262184 IVJ262181:IVK262184 JFF262181:JFG262184 JPB262181:JPC262184 JYX262181:JYY262184 KIT262181:KIU262184 KSP262181:KSQ262184 LCL262181:LCM262184 LMH262181:LMI262184 LWD262181:LWE262184 MFZ262181:MGA262184 MPV262181:MPW262184 MZR262181:MZS262184 NJN262181:NJO262184 NTJ262181:NTK262184 ODF262181:ODG262184 ONB262181:ONC262184 OWX262181:OWY262184 PGT262181:PGU262184 PQP262181:PQQ262184 QAL262181:QAM262184 QKH262181:QKI262184 QUD262181:QUE262184 RDZ262181:REA262184 RNV262181:RNW262184 RXR262181:RXS262184 SHN262181:SHO262184 SRJ262181:SRK262184 TBF262181:TBG262184 TLB262181:TLC262184 TUX262181:TUY262184 UET262181:UEU262184 UOP262181:UOQ262184 UYL262181:UYM262184 VIH262181:VII262184 VSD262181:VSE262184 WBZ262181:WCA262184 WLV262181:WLW262184 WVR262181:WVS262184 J327717:K327720 JF327717:JG327720 TB327717:TC327720 ACX327717:ACY327720 AMT327717:AMU327720 AWP327717:AWQ327720 BGL327717:BGM327720 BQH327717:BQI327720 CAD327717:CAE327720 CJZ327717:CKA327720 CTV327717:CTW327720 DDR327717:DDS327720 DNN327717:DNO327720 DXJ327717:DXK327720 EHF327717:EHG327720 ERB327717:ERC327720 FAX327717:FAY327720 FKT327717:FKU327720 FUP327717:FUQ327720 GEL327717:GEM327720 GOH327717:GOI327720 GYD327717:GYE327720 HHZ327717:HIA327720 HRV327717:HRW327720 IBR327717:IBS327720 ILN327717:ILO327720 IVJ327717:IVK327720 JFF327717:JFG327720 JPB327717:JPC327720 JYX327717:JYY327720 KIT327717:KIU327720 KSP327717:KSQ327720 LCL327717:LCM327720 LMH327717:LMI327720 LWD327717:LWE327720 MFZ327717:MGA327720 MPV327717:MPW327720 MZR327717:MZS327720 NJN327717:NJO327720 NTJ327717:NTK327720 ODF327717:ODG327720 ONB327717:ONC327720 OWX327717:OWY327720 PGT327717:PGU327720 PQP327717:PQQ327720 QAL327717:QAM327720 QKH327717:QKI327720 QUD327717:QUE327720 RDZ327717:REA327720 RNV327717:RNW327720 RXR327717:RXS327720 SHN327717:SHO327720 SRJ327717:SRK327720 TBF327717:TBG327720 TLB327717:TLC327720 TUX327717:TUY327720 UET327717:UEU327720 UOP327717:UOQ327720 UYL327717:UYM327720 VIH327717:VII327720 VSD327717:VSE327720 WBZ327717:WCA327720 WLV327717:WLW327720 WVR327717:WVS327720 J393253:K393256 JF393253:JG393256 TB393253:TC393256 ACX393253:ACY393256 AMT393253:AMU393256 AWP393253:AWQ393256 BGL393253:BGM393256 BQH393253:BQI393256 CAD393253:CAE393256 CJZ393253:CKA393256 CTV393253:CTW393256 DDR393253:DDS393256 DNN393253:DNO393256 DXJ393253:DXK393256 EHF393253:EHG393256 ERB393253:ERC393256 FAX393253:FAY393256 FKT393253:FKU393256 FUP393253:FUQ393256 GEL393253:GEM393256 GOH393253:GOI393256 GYD393253:GYE393256 HHZ393253:HIA393256 HRV393253:HRW393256 IBR393253:IBS393256 ILN393253:ILO393256 IVJ393253:IVK393256 JFF393253:JFG393256 JPB393253:JPC393256 JYX393253:JYY393256 KIT393253:KIU393256 KSP393253:KSQ393256 LCL393253:LCM393256 LMH393253:LMI393256 LWD393253:LWE393256 MFZ393253:MGA393256 MPV393253:MPW393256 MZR393253:MZS393256 NJN393253:NJO393256 NTJ393253:NTK393256 ODF393253:ODG393256 ONB393253:ONC393256 OWX393253:OWY393256 PGT393253:PGU393256 PQP393253:PQQ393256 QAL393253:QAM393256 QKH393253:QKI393256 QUD393253:QUE393256 RDZ393253:REA393256 RNV393253:RNW393256 RXR393253:RXS393256 SHN393253:SHO393256 SRJ393253:SRK393256 TBF393253:TBG393256 TLB393253:TLC393256 TUX393253:TUY393256 UET393253:UEU393256 UOP393253:UOQ393256 UYL393253:UYM393256 VIH393253:VII393256 VSD393253:VSE393256 WBZ393253:WCA393256 WLV393253:WLW393256 WVR393253:WVS393256 J458789:K458792 JF458789:JG458792 TB458789:TC458792 ACX458789:ACY458792 AMT458789:AMU458792 AWP458789:AWQ458792 BGL458789:BGM458792 BQH458789:BQI458792 CAD458789:CAE458792 CJZ458789:CKA458792 CTV458789:CTW458792 DDR458789:DDS458792 DNN458789:DNO458792 DXJ458789:DXK458792 EHF458789:EHG458792 ERB458789:ERC458792 FAX458789:FAY458792 FKT458789:FKU458792 FUP458789:FUQ458792 GEL458789:GEM458792 GOH458789:GOI458792 GYD458789:GYE458792 HHZ458789:HIA458792 HRV458789:HRW458792 IBR458789:IBS458792 ILN458789:ILO458792 IVJ458789:IVK458792 JFF458789:JFG458792 JPB458789:JPC458792 JYX458789:JYY458792 KIT458789:KIU458792 KSP458789:KSQ458792 LCL458789:LCM458792 LMH458789:LMI458792 LWD458789:LWE458792 MFZ458789:MGA458792 MPV458789:MPW458792 MZR458789:MZS458792 NJN458789:NJO458792 NTJ458789:NTK458792 ODF458789:ODG458792 ONB458789:ONC458792 OWX458789:OWY458792 PGT458789:PGU458792 PQP458789:PQQ458792 QAL458789:QAM458792 QKH458789:QKI458792 QUD458789:QUE458792 RDZ458789:REA458792 RNV458789:RNW458792 RXR458789:RXS458792 SHN458789:SHO458792 SRJ458789:SRK458792 TBF458789:TBG458792 TLB458789:TLC458792 TUX458789:TUY458792 UET458789:UEU458792 UOP458789:UOQ458792 UYL458789:UYM458792 VIH458789:VII458792 VSD458789:VSE458792 WBZ458789:WCA458792 WLV458789:WLW458792 WVR458789:WVS458792 J524325:K524328 JF524325:JG524328 TB524325:TC524328 ACX524325:ACY524328 AMT524325:AMU524328 AWP524325:AWQ524328 BGL524325:BGM524328 BQH524325:BQI524328 CAD524325:CAE524328 CJZ524325:CKA524328 CTV524325:CTW524328 DDR524325:DDS524328 DNN524325:DNO524328 DXJ524325:DXK524328 EHF524325:EHG524328 ERB524325:ERC524328 FAX524325:FAY524328 FKT524325:FKU524328 FUP524325:FUQ524328 GEL524325:GEM524328 GOH524325:GOI524328 GYD524325:GYE524328 HHZ524325:HIA524328 HRV524325:HRW524328 IBR524325:IBS524328 ILN524325:ILO524328 IVJ524325:IVK524328 JFF524325:JFG524328 JPB524325:JPC524328 JYX524325:JYY524328 KIT524325:KIU524328 KSP524325:KSQ524328 LCL524325:LCM524328 LMH524325:LMI524328 LWD524325:LWE524328 MFZ524325:MGA524328 MPV524325:MPW524328 MZR524325:MZS524328 NJN524325:NJO524328 NTJ524325:NTK524328 ODF524325:ODG524328 ONB524325:ONC524328 OWX524325:OWY524328 PGT524325:PGU524328 PQP524325:PQQ524328 QAL524325:QAM524328 QKH524325:QKI524328 QUD524325:QUE524328 RDZ524325:REA524328 RNV524325:RNW524328 RXR524325:RXS524328 SHN524325:SHO524328 SRJ524325:SRK524328 TBF524325:TBG524328 TLB524325:TLC524328 TUX524325:TUY524328 UET524325:UEU524328 UOP524325:UOQ524328 UYL524325:UYM524328 VIH524325:VII524328 VSD524325:VSE524328 WBZ524325:WCA524328 WLV524325:WLW524328 WVR524325:WVS524328 J589861:K589864 JF589861:JG589864 TB589861:TC589864 ACX589861:ACY589864 AMT589861:AMU589864 AWP589861:AWQ589864 BGL589861:BGM589864 BQH589861:BQI589864 CAD589861:CAE589864 CJZ589861:CKA589864 CTV589861:CTW589864 DDR589861:DDS589864 DNN589861:DNO589864 DXJ589861:DXK589864 EHF589861:EHG589864 ERB589861:ERC589864 FAX589861:FAY589864 FKT589861:FKU589864 FUP589861:FUQ589864 GEL589861:GEM589864 GOH589861:GOI589864 GYD589861:GYE589864 HHZ589861:HIA589864 HRV589861:HRW589864 IBR589861:IBS589864 ILN589861:ILO589864 IVJ589861:IVK589864 JFF589861:JFG589864 JPB589861:JPC589864 JYX589861:JYY589864 KIT589861:KIU589864 KSP589861:KSQ589864 LCL589861:LCM589864 LMH589861:LMI589864 LWD589861:LWE589864 MFZ589861:MGA589864 MPV589861:MPW589864 MZR589861:MZS589864 NJN589861:NJO589864 NTJ589861:NTK589864 ODF589861:ODG589864 ONB589861:ONC589864 OWX589861:OWY589864 PGT589861:PGU589864 PQP589861:PQQ589864 QAL589861:QAM589864 QKH589861:QKI589864 QUD589861:QUE589864 RDZ589861:REA589864 RNV589861:RNW589864 RXR589861:RXS589864 SHN589861:SHO589864 SRJ589861:SRK589864 TBF589861:TBG589864 TLB589861:TLC589864 TUX589861:TUY589864 UET589861:UEU589864 UOP589861:UOQ589864 UYL589861:UYM589864 VIH589861:VII589864 VSD589861:VSE589864 WBZ589861:WCA589864 WLV589861:WLW589864 WVR589861:WVS589864 J655397:K655400 JF655397:JG655400 TB655397:TC655400 ACX655397:ACY655400 AMT655397:AMU655400 AWP655397:AWQ655400 BGL655397:BGM655400 BQH655397:BQI655400 CAD655397:CAE655400 CJZ655397:CKA655400 CTV655397:CTW655400 DDR655397:DDS655400 DNN655397:DNO655400 DXJ655397:DXK655400 EHF655397:EHG655400 ERB655397:ERC655400 FAX655397:FAY655400 FKT655397:FKU655400 FUP655397:FUQ655400 GEL655397:GEM655400 GOH655397:GOI655400 GYD655397:GYE655400 HHZ655397:HIA655400 HRV655397:HRW655400 IBR655397:IBS655400 ILN655397:ILO655400 IVJ655397:IVK655400 JFF655397:JFG655400 JPB655397:JPC655400 JYX655397:JYY655400 KIT655397:KIU655400 KSP655397:KSQ655400 LCL655397:LCM655400 LMH655397:LMI655400 LWD655397:LWE655400 MFZ655397:MGA655400 MPV655397:MPW655400 MZR655397:MZS655400 NJN655397:NJO655400 NTJ655397:NTK655400 ODF655397:ODG655400 ONB655397:ONC655400 OWX655397:OWY655400 PGT655397:PGU655400 PQP655397:PQQ655400 QAL655397:QAM655400 QKH655397:QKI655400 QUD655397:QUE655400 RDZ655397:REA655400 RNV655397:RNW655400 RXR655397:RXS655400 SHN655397:SHO655400 SRJ655397:SRK655400 TBF655397:TBG655400 TLB655397:TLC655400 TUX655397:TUY655400 UET655397:UEU655400 UOP655397:UOQ655400 UYL655397:UYM655400 VIH655397:VII655400 VSD655397:VSE655400 WBZ655397:WCA655400 WLV655397:WLW655400 WVR655397:WVS655400 J720933:K720936 JF720933:JG720936 TB720933:TC720936 ACX720933:ACY720936 AMT720933:AMU720936 AWP720933:AWQ720936 BGL720933:BGM720936 BQH720933:BQI720936 CAD720933:CAE720936 CJZ720933:CKA720936 CTV720933:CTW720936 DDR720933:DDS720936 DNN720933:DNO720936 DXJ720933:DXK720936 EHF720933:EHG720936 ERB720933:ERC720936 FAX720933:FAY720936 FKT720933:FKU720936 FUP720933:FUQ720936 GEL720933:GEM720936 GOH720933:GOI720936 GYD720933:GYE720936 HHZ720933:HIA720936 HRV720933:HRW720936 IBR720933:IBS720936 ILN720933:ILO720936 IVJ720933:IVK720936 JFF720933:JFG720936 JPB720933:JPC720936 JYX720933:JYY720936 KIT720933:KIU720936 KSP720933:KSQ720936 LCL720933:LCM720936 LMH720933:LMI720936 LWD720933:LWE720936 MFZ720933:MGA720936 MPV720933:MPW720936 MZR720933:MZS720936 NJN720933:NJO720936 NTJ720933:NTK720936 ODF720933:ODG720936 ONB720933:ONC720936 OWX720933:OWY720936 PGT720933:PGU720936 PQP720933:PQQ720936 QAL720933:QAM720936 QKH720933:QKI720936 QUD720933:QUE720936 RDZ720933:REA720936 RNV720933:RNW720936 RXR720933:RXS720936 SHN720933:SHO720936 SRJ720933:SRK720936 TBF720933:TBG720936 TLB720933:TLC720936 TUX720933:TUY720936 UET720933:UEU720936 UOP720933:UOQ720936 UYL720933:UYM720936 VIH720933:VII720936 VSD720933:VSE720936 WBZ720933:WCA720936 WLV720933:WLW720936 WVR720933:WVS720936 J786469:K786472 JF786469:JG786472 TB786469:TC786472 ACX786469:ACY786472 AMT786469:AMU786472 AWP786469:AWQ786472 BGL786469:BGM786472 BQH786469:BQI786472 CAD786469:CAE786472 CJZ786469:CKA786472 CTV786469:CTW786472 DDR786469:DDS786472 DNN786469:DNO786472 DXJ786469:DXK786472 EHF786469:EHG786472 ERB786469:ERC786472 FAX786469:FAY786472 FKT786469:FKU786472 FUP786469:FUQ786472 GEL786469:GEM786472 GOH786469:GOI786472 GYD786469:GYE786472 HHZ786469:HIA786472 HRV786469:HRW786472 IBR786469:IBS786472 ILN786469:ILO786472 IVJ786469:IVK786472 JFF786469:JFG786472 JPB786469:JPC786472 JYX786469:JYY786472 KIT786469:KIU786472 KSP786469:KSQ786472 LCL786469:LCM786472 LMH786469:LMI786472 LWD786469:LWE786472 MFZ786469:MGA786472 MPV786469:MPW786472 MZR786469:MZS786472 NJN786469:NJO786472 NTJ786469:NTK786472 ODF786469:ODG786472 ONB786469:ONC786472 OWX786469:OWY786472 PGT786469:PGU786472 PQP786469:PQQ786472 QAL786469:QAM786472 QKH786469:QKI786472 QUD786469:QUE786472 RDZ786469:REA786472 RNV786469:RNW786472 RXR786469:RXS786472 SHN786469:SHO786472 SRJ786469:SRK786472 TBF786469:TBG786472 TLB786469:TLC786472 TUX786469:TUY786472 UET786469:UEU786472 UOP786469:UOQ786472 UYL786469:UYM786472 VIH786469:VII786472 VSD786469:VSE786472 WBZ786469:WCA786472 WLV786469:WLW786472 WVR786469:WVS786472 J852005:K852008 JF852005:JG852008 TB852005:TC852008 ACX852005:ACY852008 AMT852005:AMU852008 AWP852005:AWQ852008 BGL852005:BGM852008 BQH852005:BQI852008 CAD852005:CAE852008 CJZ852005:CKA852008 CTV852005:CTW852008 DDR852005:DDS852008 DNN852005:DNO852008 DXJ852005:DXK852008 EHF852005:EHG852008 ERB852005:ERC852008 FAX852005:FAY852008 FKT852005:FKU852008 FUP852005:FUQ852008 GEL852005:GEM852008 GOH852005:GOI852008 GYD852005:GYE852008 HHZ852005:HIA852008 HRV852005:HRW852008 IBR852005:IBS852008 ILN852005:ILO852008 IVJ852005:IVK852008 JFF852005:JFG852008 JPB852005:JPC852008 JYX852005:JYY852008 KIT852005:KIU852008 KSP852005:KSQ852008 LCL852005:LCM852008 LMH852005:LMI852008 LWD852005:LWE852008 MFZ852005:MGA852008 MPV852005:MPW852008 MZR852005:MZS852008 NJN852005:NJO852008 NTJ852005:NTK852008 ODF852005:ODG852008 ONB852005:ONC852008 OWX852005:OWY852008 PGT852005:PGU852008 PQP852005:PQQ852008 QAL852005:QAM852008 QKH852005:QKI852008 QUD852005:QUE852008 RDZ852005:REA852008 RNV852005:RNW852008 RXR852005:RXS852008 SHN852005:SHO852008 SRJ852005:SRK852008 TBF852005:TBG852008 TLB852005:TLC852008 TUX852005:TUY852008 UET852005:UEU852008 UOP852005:UOQ852008 UYL852005:UYM852008 VIH852005:VII852008 VSD852005:VSE852008 WBZ852005:WCA852008 WLV852005:WLW852008 WVR852005:WVS852008 J917541:K917544 JF917541:JG917544 TB917541:TC917544 ACX917541:ACY917544 AMT917541:AMU917544 AWP917541:AWQ917544 BGL917541:BGM917544 BQH917541:BQI917544 CAD917541:CAE917544 CJZ917541:CKA917544 CTV917541:CTW917544 DDR917541:DDS917544 DNN917541:DNO917544 DXJ917541:DXK917544 EHF917541:EHG917544 ERB917541:ERC917544 FAX917541:FAY917544 FKT917541:FKU917544 FUP917541:FUQ917544 GEL917541:GEM917544 GOH917541:GOI917544 GYD917541:GYE917544 HHZ917541:HIA917544 HRV917541:HRW917544 IBR917541:IBS917544 ILN917541:ILO917544 IVJ917541:IVK917544 JFF917541:JFG917544 JPB917541:JPC917544 JYX917541:JYY917544 KIT917541:KIU917544 KSP917541:KSQ917544 LCL917541:LCM917544 LMH917541:LMI917544 LWD917541:LWE917544 MFZ917541:MGA917544 MPV917541:MPW917544 MZR917541:MZS917544 NJN917541:NJO917544 NTJ917541:NTK917544 ODF917541:ODG917544 ONB917541:ONC917544 OWX917541:OWY917544 PGT917541:PGU917544 PQP917541:PQQ917544 QAL917541:QAM917544 QKH917541:QKI917544 QUD917541:QUE917544 RDZ917541:REA917544 RNV917541:RNW917544 RXR917541:RXS917544 SHN917541:SHO917544 SRJ917541:SRK917544 TBF917541:TBG917544 TLB917541:TLC917544 TUX917541:TUY917544 UET917541:UEU917544 UOP917541:UOQ917544 UYL917541:UYM917544 VIH917541:VII917544 VSD917541:VSE917544 WBZ917541:WCA917544 WLV917541:WLW917544 WVR917541:WVS917544 J983077:K983080 JF983077:JG983080 TB983077:TC983080 ACX983077:ACY983080 AMT983077:AMU983080 AWP983077:AWQ983080 BGL983077:BGM983080 BQH983077:BQI983080 CAD983077:CAE983080 CJZ983077:CKA983080 CTV983077:CTW983080 DDR983077:DDS983080 DNN983077:DNO983080 DXJ983077:DXK983080 EHF983077:EHG983080 ERB983077:ERC983080 FAX983077:FAY983080 FKT983077:FKU983080 FUP983077:FUQ983080 GEL983077:GEM983080 GOH983077:GOI983080 GYD983077:GYE983080 HHZ983077:HIA983080 HRV983077:HRW983080 IBR983077:IBS983080 ILN983077:ILO983080 IVJ983077:IVK983080 JFF983077:JFG983080 JPB983077:JPC983080 JYX983077:JYY983080 KIT983077:KIU983080 KSP983077:KSQ983080 LCL983077:LCM983080 LMH983077:LMI983080 LWD983077:LWE983080 MFZ983077:MGA983080 MPV983077:MPW983080 MZR983077:MZS983080 NJN983077:NJO983080 NTJ983077:NTK983080 ODF983077:ODG983080 ONB983077:ONC983080 OWX983077:OWY983080 PGT983077:PGU983080 PQP983077:PQQ983080 QAL983077:QAM983080 QKH983077:QKI983080 QUD983077:QUE983080 RDZ983077:REA983080 RNV983077:RNW983080 RXR983077:RXS983080 SHN983077:SHO983080 SRJ983077:SRK983080 TBF983077:TBG983080 TLB983077:TLC983080 TUX983077:TUY983080 UET983077:UEU983080 UOP983077:UOQ983080 UYL983077:UYM983080 VIH983077:VII983080 VSD983077:VSE983080 WBZ983077:WCA983080 WLV983077:WLW983080 WVR983077:WVS983080">
      <formula1>$H$37:$H$38</formula1>
    </dataValidation>
    <dataValidation type="list" allowBlank="1" showInputMessage="1" showErrorMessage="1" sqref="J32:K34 JF32:JG34 TB32:TC34 ACX32:ACY34 AMT32:AMU34 AWP32:AWQ34 BGL32:BGM34 BQH32:BQI34 CAD32:CAE34 CJZ32:CKA34 CTV32:CTW34 DDR32:DDS34 DNN32:DNO34 DXJ32:DXK34 EHF32:EHG34 ERB32:ERC34 FAX32:FAY34 FKT32:FKU34 FUP32:FUQ34 GEL32:GEM34 GOH32:GOI34 GYD32:GYE34 HHZ32:HIA34 HRV32:HRW34 IBR32:IBS34 ILN32:ILO34 IVJ32:IVK34 JFF32:JFG34 JPB32:JPC34 JYX32:JYY34 KIT32:KIU34 KSP32:KSQ34 LCL32:LCM34 LMH32:LMI34 LWD32:LWE34 MFZ32:MGA34 MPV32:MPW34 MZR32:MZS34 NJN32:NJO34 NTJ32:NTK34 ODF32:ODG34 ONB32:ONC34 OWX32:OWY34 PGT32:PGU34 PQP32:PQQ34 QAL32:QAM34 QKH32:QKI34 QUD32:QUE34 RDZ32:REA34 RNV32:RNW34 RXR32:RXS34 SHN32:SHO34 SRJ32:SRK34 TBF32:TBG34 TLB32:TLC34 TUX32:TUY34 UET32:UEU34 UOP32:UOQ34 UYL32:UYM34 VIH32:VII34 VSD32:VSE34 WBZ32:WCA34 WLV32:WLW34 WVR32:WVS34 J65568:K65570 JF65568:JG65570 TB65568:TC65570 ACX65568:ACY65570 AMT65568:AMU65570 AWP65568:AWQ65570 BGL65568:BGM65570 BQH65568:BQI65570 CAD65568:CAE65570 CJZ65568:CKA65570 CTV65568:CTW65570 DDR65568:DDS65570 DNN65568:DNO65570 DXJ65568:DXK65570 EHF65568:EHG65570 ERB65568:ERC65570 FAX65568:FAY65570 FKT65568:FKU65570 FUP65568:FUQ65570 GEL65568:GEM65570 GOH65568:GOI65570 GYD65568:GYE65570 HHZ65568:HIA65570 HRV65568:HRW65570 IBR65568:IBS65570 ILN65568:ILO65570 IVJ65568:IVK65570 JFF65568:JFG65570 JPB65568:JPC65570 JYX65568:JYY65570 KIT65568:KIU65570 KSP65568:KSQ65570 LCL65568:LCM65570 LMH65568:LMI65570 LWD65568:LWE65570 MFZ65568:MGA65570 MPV65568:MPW65570 MZR65568:MZS65570 NJN65568:NJO65570 NTJ65568:NTK65570 ODF65568:ODG65570 ONB65568:ONC65570 OWX65568:OWY65570 PGT65568:PGU65570 PQP65568:PQQ65570 QAL65568:QAM65570 QKH65568:QKI65570 QUD65568:QUE65570 RDZ65568:REA65570 RNV65568:RNW65570 RXR65568:RXS65570 SHN65568:SHO65570 SRJ65568:SRK65570 TBF65568:TBG65570 TLB65568:TLC65570 TUX65568:TUY65570 UET65568:UEU65570 UOP65568:UOQ65570 UYL65568:UYM65570 VIH65568:VII65570 VSD65568:VSE65570 WBZ65568:WCA65570 WLV65568:WLW65570 WVR65568:WVS65570 J131104:K131106 JF131104:JG131106 TB131104:TC131106 ACX131104:ACY131106 AMT131104:AMU131106 AWP131104:AWQ131106 BGL131104:BGM131106 BQH131104:BQI131106 CAD131104:CAE131106 CJZ131104:CKA131106 CTV131104:CTW131106 DDR131104:DDS131106 DNN131104:DNO131106 DXJ131104:DXK131106 EHF131104:EHG131106 ERB131104:ERC131106 FAX131104:FAY131106 FKT131104:FKU131106 FUP131104:FUQ131106 GEL131104:GEM131106 GOH131104:GOI131106 GYD131104:GYE131106 HHZ131104:HIA131106 HRV131104:HRW131106 IBR131104:IBS131106 ILN131104:ILO131106 IVJ131104:IVK131106 JFF131104:JFG131106 JPB131104:JPC131106 JYX131104:JYY131106 KIT131104:KIU131106 KSP131104:KSQ131106 LCL131104:LCM131106 LMH131104:LMI131106 LWD131104:LWE131106 MFZ131104:MGA131106 MPV131104:MPW131106 MZR131104:MZS131106 NJN131104:NJO131106 NTJ131104:NTK131106 ODF131104:ODG131106 ONB131104:ONC131106 OWX131104:OWY131106 PGT131104:PGU131106 PQP131104:PQQ131106 QAL131104:QAM131106 QKH131104:QKI131106 QUD131104:QUE131106 RDZ131104:REA131106 RNV131104:RNW131106 RXR131104:RXS131106 SHN131104:SHO131106 SRJ131104:SRK131106 TBF131104:TBG131106 TLB131104:TLC131106 TUX131104:TUY131106 UET131104:UEU131106 UOP131104:UOQ131106 UYL131104:UYM131106 VIH131104:VII131106 VSD131104:VSE131106 WBZ131104:WCA131106 WLV131104:WLW131106 WVR131104:WVS131106 J196640:K196642 JF196640:JG196642 TB196640:TC196642 ACX196640:ACY196642 AMT196640:AMU196642 AWP196640:AWQ196642 BGL196640:BGM196642 BQH196640:BQI196642 CAD196640:CAE196642 CJZ196640:CKA196642 CTV196640:CTW196642 DDR196640:DDS196642 DNN196640:DNO196642 DXJ196640:DXK196642 EHF196640:EHG196642 ERB196640:ERC196642 FAX196640:FAY196642 FKT196640:FKU196642 FUP196640:FUQ196642 GEL196640:GEM196642 GOH196640:GOI196642 GYD196640:GYE196642 HHZ196640:HIA196642 HRV196640:HRW196642 IBR196640:IBS196642 ILN196640:ILO196642 IVJ196640:IVK196642 JFF196640:JFG196642 JPB196640:JPC196642 JYX196640:JYY196642 KIT196640:KIU196642 KSP196640:KSQ196642 LCL196640:LCM196642 LMH196640:LMI196642 LWD196640:LWE196642 MFZ196640:MGA196642 MPV196640:MPW196642 MZR196640:MZS196642 NJN196640:NJO196642 NTJ196640:NTK196642 ODF196640:ODG196642 ONB196640:ONC196642 OWX196640:OWY196642 PGT196640:PGU196642 PQP196640:PQQ196642 QAL196640:QAM196642 QKH196640:QKI196642 QUD196640:QUE196642 RDZ196640:REA196642 RNV196640:RNW196642 RXR196640:RXS196642 SHN196640:SHO196642 SRJ196640:SRK196642 TBF196640:TBG196642 TLB196640:TLC196642 TUX196640:TUY196642 UET196640:UEU196642 UOP196640:UOQ196642 UYL196640:UYM196642 VIH196640:VII196642 VSD196640:VSE196642 WBZ196640:WCA196642 WLV196640:WLW196642 WVR196640:WVS196642 J262176:K262178 JF262176:JG262178 TB262176:TC262178 ACX262176:ACY262178 AMT262176:AMU262178 AWP262176:AWQ262178 BGL262176:BGM262178 BQH262176:BQI262178 CAD262176:CAE262178 CJZ262176:CKA262178 CTV262176:CTW262178 DDR262176:DDS262178 DNN262176:DNO262178 DXJ262176:DXK262178 EHF262176:EHG262178 ERB262176:ERC262178 FAX262176:FAY262178 FKT262176:FKU262178 FUP262176:FUQ262178 GEL262176:GEM262178 GOH262176:GOI262178 GYD262176:GYE262178 HHZ262176:HIA262178 HRV262176:HRW262178 IBR262176:IBS262178 ILN262176:ILO262178 IVJ262176:IVK262178 JFF262176:JFG262178 JPB262176:JPC262178 JYX262176:JYY262178 KIT262176:KIU262178 KSP262176:KSQ262178 LCL262176:LCM262178 LMH262176:LMI262178 LWD262176:LWE262178 MFZ262176:MGA262178 MPV262176:MPW262178 MZR262176:MZS262178 NJN262176:NJO262178 NTJ262176:NTK262178 ODF262176:ODG262178 ONB262176:ONC262178 OWX262176:OWY262178 PGT262176:PGU262178 PQP262176:PQQ262178 QAL262176:QAM262178 QKH262176:QKI262178 QUD262176:QUE262178 RDZ262176:REA262178 RNV262176:RNW262178 RXR262176:RXS262178 SHN262176:SHO262178 SRJ262176:SRK262178 TBF262176:TBG262178 TLB262176:TLC262178 TUX262176:TUY262178 UET262176:UEU262178 UOP262176:UOQ262178 UYL262176:UYM262178 VIH262176:VII262178 VSD262176:VSE262178 WBZ262176:WCA262178 WLV262176:WLW262178 WVR262176:WVS262178 J327712:K327714 JF327712:JG327714 TB327712:TC327714 ACX327712:ACY327714 AMT327712:AMU327714 AWP327712:AWQ327714 BGL327712:BGM327714 BQH327712:BQI327714 CAD327712:CAE327714 CJZ327712:CKA327714 CTV327712:CTW327714 DDR327712:DDS327714 DNN327712:DNO327714 DXJ327712:DXK327714 EHF327712:EHG327714 ERB327712:ERC327714 FAX327712:FAY327714 FKT327712:FKU327714 FUP327712:FUQ327714 GEL327712:GEM327714 GOH327712:GOI327714 GYD327712:GYE327714 HHZ327712:HIA327714 HRV327712:HRW327714 IBR327712:IBS327714 ILN327712:ILO327714 IVJ327712:IVK327714 JFF327712:JFG327714 JPB327712:JPC327714 JYX327712:JYY327714 KIT327712:KIU327714 KSP327712:KSQ327714 LCL327712:LCM327714 LMH327712:LMI327714 LWD327712:LWE327714 MFZ327712:MGA327714 MPV327712:MPW327714 MZR327712:MZS327714 NJN327712:NJO327714 NTJ327712:NTK327714 ODF327712:ODG327714 ONB327712:ONC327714 OWX327712:OWY327714 PGT327712:PGU327714 PQP327712:PQQ327714 QAL327712:QAM327714 QKH327712:QKI327714 QUD327712:QUE327714 RDZ327712:REA327714 RNV327712:RNW327714 RXR327712:RXS327714 SHN327712:SHO327714 SRJ327712:SRK327714 TBF327712:TBG327714 TLB327712:TLC327714 TUX327712:TUY327714 UET327712:UEU327714 UOP327712:UOQ327714 UYL327712:UYM327714 VIH327712:VII327714 VSD327712:VSE327714 WBZ327712:WCA327714 WLV327712:WLW327714 WVR327712:WVS327714 J393248:K393250 JF393248:JG393250 TB393248:TC393250 ACX393248:ACY393250 AMT393248:AMU393250 AWP393248:AWQ393250 BGL393248:BGM393250 BQH393248:BQI393250 CAD393248:CAE393250 CJZ393248:CKA393250 CTV393248:CTW393250 DDR393248:DDS393250 DNN393248:DNO393250 DXJ393248:DXK393250 EHF393248:EHG393250 ERB393248:ERC393250 FAX393248:FAY393250 FKT393248:FKU393250 FUP393248:FUQ393250 GEL393248:GEM393250 GOH393248:GOI393250 GYD393248:GYE393250 HHZ393248:HIA393250 HRV393248:HRW393250 IBR393248:IBS393250 ILN393248:ILO393250 IVJ393248:IVK393250 JFF393248:JFG393250 JPB393248:JPC393250 JYX393248:JYY393250 KIT393248:KIU393250 KSP393248:KSQ393250 LCL393248:LCM393250 LMH393248:LMI393250 LWD393248:LWE393250 MFZ393248:MGA393250 MPV393248:MPW393250 MZR393248:MZS393250 NJN393248:NJO393250 NTJ393248:NTK393250 ODF393248:ODG393250 ONB393248:ONC393250 OWX393248:OWY393250 PGT393248:PGU393250 PQP393248:PQQ393250 QAL393248:QAM393250 QKH393248:QKI393250 QUD393248:QUE393250 RDZ393248:REA393250 RNV393248:RNW393250 RXR393248:RXS393250 SHN393248:SHO393250 SRJ393248:SRK393250 TBF393248:TBG393250 TLB393248:TLC393250 TUX393248:TUY393250 UET393248:UEU393250 UOP393248:UOQ393250 UYL393248:UYM393250 VIH393248:VII393250 VSD393248:VSE393250 WBZ393248:WCA393250 WLV393248:WLW393250 WVR393248:WVS393250 J458784:K458786 JF458784:JG458786 TB458784:TC458786 ACX458784:ACY458786 AMT458784:AMU458786 AWP458784:AWQ458786 BGL458784:BGM458786 BQH458784:BQI458786 CAD458784:CAE458786 CJZ458784:CKA458786 CTV458784:CTW458786 DDR458784:DDS458786 DNN458784:DNO458786 DXJ458784:DXK458786 EHF458784:EHG458786 ERB458784:ERC458786 FAX458784:FAY458786 FKT458784:FKU458786 FUP458784:FUQ458786 GEL458784:GEM458786 GOH458784:GOI458786 GYD458784:GYE458786 HHZ458784:HIA458786 HRV458784:HRW458786 IBR458784:IBS458786 ILN458784:ILO458786 IVJ458784:IVK458786 JFF458784:JFG458786 JPB458784:JPC458786 JYX458784:JYY458786 KIT458784:KIU458786 KSP458784:KSQ458786 LCL458784:LCM458786 LMH458784:LMI458786 LWD458784:LWE458786 MFZ458784:MGA458786 MPV458784:MPW458786 MZR458784:MZS458786 NJN458784:NJO458786 NTJ458784:NTK458786 ODF458784:ODG458786 ONB458784:ONC458786 OWX458784:OWY458786 PGT458784:PGU458786 PQP458784:PQQ458786 QAL458784:QAM458786 QKH458784:QKI458786 QUD458784:QUE458786 RDZ458784:REA458786 RNV458784:RNW458786 RXR458784:RXS458786 SHN458784:SHO458786 SRJ458784:SRK458786 TBF458784:TBG458786 TLB458784:TLC458786 TUX458784:TUY458786 UET458784:UEU458786 UOP458784:UOQ458786 UYL458784:UYM458786 VIH458784:VII458786 VSD458784:VSE458786 WBZ458784:WCA458786 WLV458784:WLW458786 WVR458784:WVS458786 J524320:K524322 JF524320:JG524322 TB524320:TC524322 ACX524320:ACY524322 AMT524320:AMU524322 AWP524320:AWQ524322 BGL524320:BGM524322 BQH524320:BQI524322 CAD524320:CAE524322 CJZ524320:CKA524322 CTV524320:CTW524322 DDR524320:DDS524322 DNN524320:DNO524322 DXJ524320:DXK524322 EHF524320:EHG524322 ERB524320:ERC524322 FAX524320:FAY524322 FKT524320:FKU524322 FUP524320:FUQ524322 GEL524320:GEM524322 GOH524320:GOI524322 GYD524320:GYE524322 HHZ524320:HIA524322 HRV524320:HRW524322 IBR524320:IBS524322 ILN524320:ILO524322 IVJ524320:IVK524322 JFF524320:JFG524322 JPB524320:JPC524322 JYX524320:JYY524322 KIT524320:KIU524322 KSP524320:KSQ524322 LCL524320:LCM524322 LMH524320:LMI524322 LWD524320:LWE524322 MFZ524320:MGA524322 MPV524320:MPW524322 MZR524320:MZS524322 NJN524320:NJO524322 NTJ524320:NTK524322 ODF524320:ODG524322 ONB524320:ONC524322 OWX524320:OWY524322 PGT524320:PGU524322 PQP524320:PQQ524322 QAL524320:QAM524322 QKH524320:QKI524322 QUD524320:QUE524322 RDZ524320:REA524322 RNV524320:RNW524322 RXR524320:RXS524322 SHN524320:SHO524322 SRJ524320:SRK524322 TBF524320:TBG524322 TLB524320:TLC524322 TUX524320:TUY524322 UET524320:UEU524322 UOP524320:UOQ524322 UYL524320:UYM524322 VIH524320:VII524322 VSD524320:VSE524322 WBZ524320:WCA524322 WLV524320:WLW524322 WVR524320:WVS524322 J589856:K589858 JF589856:JG589858 TB589856:TC589858 ACX589856:ACY589858 AMT589856:AMU589858 AWP589856:AWQ589858 BGL589856:BGM589858 BQH589856:BQI589858 CAD589856:CAE589858 CJZ589856:CKA589858 CTV589856:CTW589858 DDR589856:DDS589858 DNN589856:DNO589858 DXJ589856:DXK589858 EHF589856:EHG589858 ERB589856:ERC589858 FAX589856:FAY589858 FKT589856:FKU589858 FUP589856:FUQ589858 GEL589856:GEM589858 GOH589856:GOI589858 GYD589856:GYE589858 HHZ589856:HIA589858 HRV589856:HRW589858 IBR589856:IBS589858 ILN589856:ILO589858 IVJ589856:IVK589858 JFF589856:JFG589858 JPB589856:JPC589858 JYX589856:JYY589858 KIT589856:KIU589858 KSP589856:KSQ589858 LCL589856:LCM589858 LMH589856:LMI589858 LWD589856:LWE589858 MFZ589856:MGA589858 MPV589856:MPW589858 MZR589856:MZS589858 NJN589856:NJO589858 NTJ589856:NTK589858 ODF589856:ODG589858 ONB589856:ONC589858 OWX589856:OWY589858 PGT589856:PGU589858 PQP589856:PQQ589858 QAL589856:QAM589858 QKH589856:QKI589858 QUD589856:QUE589858 RDZ589856:REA589858 RNV589856:RNW589858 RXR589856:RXS589858 SHN589856:SHO589858 SRJ589856:SRK589858 TBF589856:TBG589858 TLB589856:TLC589858 TUX589856:TUY589858 UET589856:UEU589858 UOP589856:UOQ589858 UYL589856:UYM589858 VIH589856:VII589858 VSD589856:VSE589858 WBZ589856:WCA589858 WLV589856:WLW589858 WVR589856:WVS589858 J655392:K655394 JF655392:JG655394 TB655392:TC655394 ACX655392:ACY655394 AMT655392:AMU655394 AWP655392:AWQ655394 BGL655392:BGM655394 BQH655392:BQI655394 CAD655392:CAE655394 CJZ655392:CKA655394 CTV655392:CTW655394 DDR655392:DDS655394 DNN655392:DNO655394 DXJ655392:DXK655394 EHF655392:EHG655394 ERB655392:ERC655394 FAX655392:FAY655394 FKT655392:FKU655394 FUP655392:FUQ655394 GEL655392:GEM655394 GOH655392:GOI655394 GYD655392:GYE655394 HHZ655392:HIA655394 HRV655392:HRW655394 IBR655392:IBS655394 ILN655392:ILO655394 IVJ655392:IVK655394 JFF655392:JFG655394 JPB655392:JPC655394 JYX655392:JYY655394 KIT655392:KIU655394 KSP655392:KSQ655394 LCL655392:LCM655394 LMH655392:LMI655394 LWD655392:LWE655394 MFZ655392:MGA655394 MPV655392:MPW655394 MZR655392:MZS655394 NJN655392:NJO655394 NTJ655392:NTK655394 ODF655392:ODG655394 ONB655392:ONC655394 OWX655392:OWY655394 PGT655392:PGU655394 PQP655392:PQQ655394 QAL655392:QAM655394 QKH655392:QKI655394 QUD655392:QUE655394 RDZ655392:REA655394 RNV655392:RNW655394 RXR655392:RXS655394 SHN655392:SHO655394 SRJ655392:SRK655394 TBF655392:TBG655394 TLB655392:TLC655394 TUX655392:TUY655394 UET655392:UEU655394 UOP655392:UOQ655394 UYL655392:UYM655394 VIH655392:VII655394 VSD655392:VSE655394 WBZ655392:WCA655394 WLV655392:WLW655394 WVR655392:WVS655394 J720928:K720930 JF720928:JG720930 TB720928:TC720930 ACX720928:ACY720930 AMT720928:AMU720930 AWP720928:AWQ720930 BGL720928:BGM720930 BQH720928:BQI720930 CAD720928:CAE720930 CJZ720928:CKA720930 CTV720928:CTW720930 DDR720928:DDS720930 DNN720928:DNO720930 DXJ720928:DXK720930 EHF720928:EHG720930 ERB720928:ERC720930 FAX720928:FAY720930 FKT720928:FKU720930 FUP720928:FUQ720930 GEL720928:GEM720930 GOH720928:GOI720930 GYD720928:GYE720930 HHZ720928:HIA720930 HRV720928:HRW720930 IBR720928:IBS720930 ILN720928:ILO720930 IVJ720928:IVK720930 JFF720928:JFG720930 JPB720928:JPC720930 JYX720928:JYY720930 KIT720928:KIU720930 KSP720928:KSQ720930 LCL720928:LCM720930 LMH720928:LMI720930 LWD720928:LWE720930 MFZ720928:MGA720930 MPV720928:MPW720930 MZR720928:MZS720930 NJN720928:NJO720930 NTJ720928:NTK720930 ODF720928:ODG720930 ONB720928:ONC720930 OWX720928:OWY720930 PGT720928:PGU720930 PQP720928:PQQ720930 QAL720928:QAM720930 QKH720928:QKI720930 QUD720928:QUE720930 RDZ720928:REA720930 RNV720928:RNW720930 RXR720928:RXS720930 SHN720928:SHO720930 SRJ720928:SRK720930 TBF720928:TBG720930 TLB720928:TLC720930 TUX720928:TUY720930 UET720928:UEU720930 UOP720928:UOQ720930 UYL720928:UYM720930 VIH720928:VII720930 VSD720928:VSE720930 WBZ720928:WCA720930 WLV720928:WLW720930 WVR720928:WVS720930 J786464:K786466 JF786464:JG786466 TB786464:TC786466 ACX786464:ACY786466 AMT786464:AMU786466 AWP786464:AWQ786466 BGL786464:BGM786466 BQH786464:BQI786466 CAD786464:CAE786466 CJZ786464:CKA786466 CTV786464:CTW786466 DDR786464:DDS786466 DNN786464:DNO786466 DXJ786464:DXK786466 EHF786464:EHG786466 ERB786464:ERC786466 FAX786464:FAY786466 FKT786464:FKU786466 FUP786464:FUQ786466 GEL786464:GEM786466 GOH786464:GOI786466 GYD786464:GYE786466 HHZ786464:HIA786466 HRV786464:HRW786466 IBR786464:IBS786466 ILN786464:ILO786466 IVJ786464:IVK786466 JFF786464:JFG786466 JPB786464:JPC786466 JYX786464:JYY786466 KIT786464:KIU786466 KSP786464:KSQ786466 LCL786464:LCM786466 LMH786464:LMI786466 LWD786464:LWE786466 MFZ786464:MGA786466 MPV786464:MPW786466 MZR786464:MZS786466 NJN786464:NJO786466 NTJ786464:NTK786466 ODF786464:ODG786466 ONB786464:ONC786466 OWX786464:OWY786466 PGT786464:PGU786466 PQP786464:PQQ786466 QAL786464:QAM786466 QKH786464:QKI786466 QUD786464:QUE786466 RDZ786464:REA786466 RNV786464:RNW786466 RXR786464:RXS786466 SHN786464:SHO786466 SRJ786464:SRK786466 TBF786464:TBG786466 TLB786464:TLC786466 TUX786464:TUY786466 UET786464:UEU786466 UOP786464:UOQ786466 UYL786464:UYM786466 VIH786464:VII786466 VSD786464:VSE786466 WBZ786464:WCA786466 WLV786464:WLW786466 WVR786464:WVS786466 J852000:K852002 JF852000:JG852002 TB852000:TC852002 ACX852000:ACY852002 AMT852000:AMU852002 AWP852000:AWQ852002 BGL852000:BGM852002 BQH852000:BQI852002 CAD852000:CAE852002 CJZ852000:CKA852002 CTV852000:CTW852002 DDR852000:DDS852002 DNN852000:DNO852002 DXJ852000:DXK852002 EHF852000:EHG852002 ERB852000:ERC852002 FAX852000:FAY852002 FKT852000:FKU852002 FUP852000:FUQ852002 GEL852000:GEM852002 GOH852000:GOI852002 GYD852000:GYE852002 HHZ852000:HIA852002 HRV852000:HRW852002 IBR852000:IBS852002 ILN852000:ILO852002 IVJ852000:IVK852002 JFF852000:JFG852002 JPB852000:JPC852002 JYX852000:JYY852002 KIT852000:KIU852002 KSP852000:KSQ852002 LCL852000:LCM852002 LMH852000:LMI852002 LWD852000:LWE852002 MFZ852000:MGA852002 MPV852000:MPW852002 MZR852000:MZS852002 NJN852000:NJO852002 NTJ852000:NTK852002 ODF852000:ODG852002 ONB852000:ONC852002 OWX852000:OWY852002 PGT852000:PGU852002 PQP852000:PQQ852002 QAL852000:QAM852002 QKH852000:QKI852002 QUD852000:QUE852002 RDZ852000:REA852002 RNV852000:RNW852002 RXR852000:RXS852002 SHN852000:SHO852002 SRJ852000:SRK852002 TBF852000:TBG852002 TLB852000:TLC852002 TUX852000:TUY852002 UET852000:UEU852002 UOP852000:UOQ852002 UYL852000:UYM852002 VIH852000:VII852002 VSD852000:VSE852002 WBZ852000:WCA852002 WLV852000:WLW852002 WVR852000:WVS852002 J917536:K917538 JF917536:JG917538 TB917536:TC917538 ACX917536:ACY917538 AMT917536:AMU917538 AWP917536:AWQ917538 BGL917536:BGM917538 BQH917536:BQI917538 CAD917536:CAE917538 CJZ917536:CKA917538 CTV917536:CTW917538 DDR917536:DDS917538 DNN917536:DNO917538 DXJ917536:DXK917538 EHF917536:EHG917538 ERB917536:ERC917538 FAX917536:FAY917538 FKT917536:FKU917538 FUP917536:FUQ917538 GEL917536:GEM917538 GOH917536:GOI917538 GYD917536:GYE917538 HHZ917536:HIA917538 HRV917536:HRW917538 IBR917536:IBS917538 ILN917536:ILO917538 IVJ917536:IVK917538 JFF917536:JFG917538 JPB917536:JPC917538 JYX917536:JYY917538 KIT917536:KIU917538 KSP917536:KSQ917538 LCL917536:LCM917538 LMH917536:LMI917538 LWD917536:LWE917538 MFZ917536:MGA917538 MPV917536:MPW917538 MZR917536:MZS917538 NJN917536:NJO917538 NTJ917536:NTK917538 ODF917536:ODG917538 ONB917536:ONC917538 OWX917536:OWY917538 PGT917536:PGU917538 PQP917536:PQQ917538 QAL917536:QAM917538 QKH917536:QKI917538 QUD917536:QUE917538 RDZ917536:REA917538 RNV917536:RNW917538 RXR917536:RXS917538 SHN917536:SHO917538 SRJ917536:SRK917538 TBF917536:TBG917538 TLB917536:TLC917538 TUX917536:TUY917538 UET917536:UEU917538 UOP917536:UOQ917538 UYL917536:UYM917538 VIH917536:VII917538 VSD917536:VSE917538 WBZ917536:WCA917538 WLV917536:WLW917538 WVR917536:WVS917538 J983072:K983074 JF983072:JG983074 TB983072:TC983074 ACX983072:ACY983074 AMT983072:AMU983074 AWP983072:AWQ983074 BGL983072:BGM983074 BQH983072:BQI983074 CAD983072:CAE983074 CJZ983072:CKA983074 CTV983072:CTW983074 DDR983072:DDS983074 DNN983072:DNO983074 DXJ983072:DXK983074 EHF983072:EHG983074 ERB983072:ERC983074 FAX983072:FAY983074 FKT983072:FKU983074 FUP983072:FUQ983074 GEL983072:GEM983074 GOH983072:GOI983074 GYD983072:GYE983074 HHZ983072:HIA983074 HRV983072:HRW983074 IBR983072:IBS983074 ILN983072:ILO983074 IVJ983072:IVK983074 JFF983072:JFG983074 JPB983072:JPC983074 JYX983072:JYY983074 KIT983072:KIU983074 KSP983072:KSQ983074 LCL983072:LCM983074 LMH983072:LMI983074 LWD983072:LWE983074 MFZ983072:MGA983074 MPV983072:MPW983074 MZR983072:MZS983074 NJN983072:NJO983074 NTJ983072:NTK983074 ODF983072:ODG983074 ONB983072:ONC983074 OWX983072:OWY983074 PGT983072:PGU983074 PQP983072:PQQ983074 QAL983072:QAM983074 QKH983072:QKI983074 QUD983072:QUE983074 RDZ983072:REA983074 RNV983072:RNW983074 RXR983072:RXS983074 SHN983072:SHO983074 SRJ983072:SRK983074 TBF983072:TBG983074 TLB983072:TLC983074 TUX983072:TUY983074 UET983072:UEU983074 UOP983072:UOQ983074 UYL983072:UYM983074 VIH983072:VII983074 VSD983072:VSE983074 WBZ983072:WCA983074 WLV983072:WLW983074 WVR983072:WVS983074">
      <formula1>$H$32:$H$34</formula1>
    </dataValidation>
    <dataValidation type="list" allowBlank="1" showInputMessage="1" showErrorMessage="1" sqref="J27:K29 JF27:JG29 TB27:TC29 ACX27:ACY29 AMT27:AMU29 AWP27:AWQ29 BGL27:BGM29 BQH27:BQI29 CAD27:CAE29 CJZ27:CKA29 CTV27:CTW29 DDR27:DDS29 DNN27:DNO29 DXJ27:DXK29 EHF27:EHG29 ERB27:ERC29 FAX27:FAY29 FKT27:FKU29 FUP27:FUQ29 GEL27:GEM29 GOH27:GOI29 GYD27:GYE29 HHZ27:HIA29 HRV27:HRW29 IBR27:IBS29 ILN27:ILO29 IVJ27:IVK29 JFF27:JFG29 JPB27:JPC29 JYX27:JYY29 KIT27:KIU29 KSP27:KSQ29 LCL27:LCM29 LMH27:LMI29 LWD27:LWE29 MFZ27:MGA29 MPV27:MPW29 MZR27:MZS29 NJN27:NJO29 NTJ27:NTK29 ODF27:ODG29 ONB27:ONC29 OWX27:OWY29 PGT27:PGU29 PQP27:PQQ29 QAL27:QAM29 QKH27:QKI29 QUD27:QUE29 RDZ27:REA29 RNV27:RNW29 RXR27:RXS29 SHN27:SHO29 SRJ27:SRK29 TBF27:TBG29 TLB27:TLC29 TUX27:TUY29 UET27:UEU29 UOP27:UOQ29 UYL27:UYM29 VIH27:VII29 VSD27:VSE29 WBZ27:WCA29 WLV27:WLW29 WVR27:WVS29 J65563:K65565 JF65563:JG65565 TB65563:TC65565 ACX65563:ACY65565 AMT65563:AMU65565 AWP65563:AWQ65565 BGL65563:BGM65565 BQH65563:BQI65565 CAD65563:CAE65565 CJZ65563:CKA65565 CTV65563:CTW65565 DDR65563:DDS65565 DNN65563:DNO65565 DXJ65563:DXK65565 EHF65563:EHG65565 ERB65563:ERC65565 FAX65563:FAY65565 FKT65563:FKU65565 FUP65563:FUQ65565 GEL65563:GEM65565 GOH65563:GOI65565 GYD65563:GYE65565 HHZ65563:HIA65565 HRV65563:HRW65565 IBR65563:IBS65565 ILN65563:ILO65565 IVJ65563:IVK65565 JFF65563:JFG65565 JPB65563:JPC65565 JYX65563:JYY65565 KIT65563:KIU65565 KSP65563:KSQ65565 LCL65563:LCM65565 LMH65563:LMI65565 LWD65563:LWE65565 MFZ65563:MGA65565 MPV65563:MPW65565 MZR65563:MZS65565 NJN65563:NJO65565 NTJ65563:NTK65565 ODF65563:ODG65565 ONB65563:ONC65565 OWX65563:OWY65565 PGT65563:PGU65565 PQP65563:PQQ65565 QAL65563:QAM65565 QKH65563:QKI65565 QUD65563:QUE65565 RDZ65563:REA65565 RNV65563:RNW65565 RXR65563:RXS65565 SHN65563:SHO65565 SRJ65563:SRK65565 TBF65563:TBG65565 TLB65563:TLC65565 TUX65563:TUY65565 UET65563:UEU65565 UOP65563:UOQ65565 UYL65563:UYM65565 VIH65563:VII65565 VSD65563:VSE65565 WBZ65563:WCA65565 WLV65563:WLW65565 WVR65563:WVS65565 J131099:K131101 JF131099:JG131101 TB131099:TC131101 ACX131099:ACY131101 AMT131099:AMU131101 AWP131099:AWQ131101 BGL131099:BGM131101 BQH131099:BQI131101 CAD131099:CAE131101 CJZ131099:CKA131101 CTV131099:CTW131101 DDR131099:DDS131101 DNN131099:DNO131101 DXJ131099:DXK131101 EHF131099:EHG131101 ERB131099:ERC131101 FAX131099:FAY131101 FKT131099:FKU131101 FUP131099:FUQ131101 GEL131099:GEM131101 GOH131099:GOI131101 GYD131099:GYE131101 HHZ131099:HIA131101 HRV131099:HRW131101 IBR131099:IBS131101 ILN131099:ILO131101 IVJ131099:IVK131101 JFF131099:JFG131101 JPB131099:JPC131101 JYX131099:JYY131101 KIT131099:KIU131101 KSP131099:KSQ131101 LCL131099:LCM131101 LMH131099:LMI131101 LWD131099:LWE131101 MFZ131099:MGA131101 MPV131099:MPW131101 MZR131099:MZS131101 NJN131099:NJO131101 NTJ131099:NTK131101 ODF131099:ODG131101 ONB131099:ONC131101 OWX131099:OWY131101 PGT131099:PGU131101 PQP131099:PQQ131101 QAL131099:QAM131101 QKH131099:QKI131101 QUD131099:QUE131101 RDZ131099:REA131101 RNV131099:RNW131101 RXR131099:RXS131101 SHN131099:SHO131101 SRJ131099:SRK131101 TBF131099:TBG131101 TLB131099:TLC131101 TUX131099:TUY131101 UET131099:UEU131101 UOP131099:UOQ131101 UYL131099:UYM131101 VIH131099:VII131101 VSD131099:VSE131101 WBZ131099:WCA131101 WLV131099:WLW131101 WVR131099:WVS131101 J196635:K196637 JF196635:JG196637 TB196635:TC196637 ACX196635:ACY196637 AMT196635:AMU196637 AWP196635:AWQ196637 BGL196635:BGM196637 BQH196635:BQI196637 CAD196635:CAE196637 CJZ196635:CKA196637 CTV196635:CTW196637 DDR196635:DDS196637 DNN196635:DNO196637 DXJ196635:DXK196637 EHF196635:EHG196637 ERB196635:ERC196637 FAX196635:FAY196637 FKT196635:FKU196637 FUP196635:FUQ196637 GEL196635:GEM196637 GOH196635:GOI196637 GYD196635:GYE196637 HHZ196635:HIA196637 HRV196635:HRW196637 IBR196635:IBS196637 ILN196635:ILO196637 IVJ196635:IVK196637 JFF196635:JFG196637 JPB196635:JPC196637 JYX196635:JYY196637 KIT196635:KIU196637 KSP196635:KSQ196637 LCL196635:LCM196637 LMH196635:LMI196637 LWD196635:LWE196637 MFZ196635:MGA196637 MPV196635:MPW196637 MZR196635:MZS196637 NJN196635:NJO196637 NTJ196635:NTK196637 ODF196635:ODG196637 ONB196635:ONC196637 OWX196635:OWY196637 PGT196635:PGU196637 PQP196635:PQQ196637 QAL196635:QAM196637 QKH196635:QKI196637 QUD196635:QUE196637 RDZ196635:REA196637 RNV196635:RNW196637 RXR196635:RXS196637 SHN196635:SHO196637 SRJ196635:SRK196637 TBF196635:TBG196637 TLB196635:TLC196637 TUX196635:TUY196637 UET196635:UEU196637 UOP196635:UOQ196637 UYL196635:UYM196637 VIH196635:VII196637 VSD196635:VSE196637 WBZ196635:WCA196637 WLV196635:WLW196637 WVR196635:WVS196637 J262171:K262173 JF262171:JG262173 TB262171:TC262173 ACX262171:ACY262173 AMT262171:AMU262173 AWP262171:AWQ262173 BGL262171:BGM262173 BQH262171:BQI262173 CAD262171:CAE262173 CJZ262171:CKA262173 CTV262171:CTW262173 DDR262171:DDS262173 DNN262171:DNO262173 DXJ262171:DXK262173 EHF262171:EHG262173 ERB262171:ERC262173 FAX262171:FAY262173 FKT262171:FKU262173 FUP262171:FUQ262173 GEL262171:GEM262173 GOH262171:GOI262173 GYD262171:GYE262173 HHZ262171:HIA262173 HRV262171:HRW262173 IBR262171:IBS262173 ILN262171:ILO262173 IVJ262171:IVK262173 JFF262171:JFG262173 JPB262171:JPC262173 JYX262171:JYY262173 KIT262171:KIU262173 KSP262171:KSQ262173 LCL262171:LCM262173 LMH262171:LMI262173 LWD262171:LWE262173 MFZ262171:MGA262173 MPV262171:MPW262173 MZR262171:MZS262173 NJN262171:NJO262173 NTJ262171:NTK262173 ODF262171:ODG262173 ONB262171:ONC262173 OWX262171:OWY262173 PGT262171:PGU262173 PQP262171:PQQ262173 QAL262171:QAM262173 QKH262171:QKI262173 QUD262171:QUE262173 RDZ262171:REA262173 RNV262171:RNW262173 RXR262171:RXS262173 SHN262171:SHO262173 SRJ262171:SRK262173 TBF262171:TBG262173 TLB262171:TLC262173 TUX262171:TUY262173 UET262171:UEU262173 UOP262171:UOQ262173 UYL262171:UYM262173 VIH262171:VII262173 VSD262171:VSE262173 WBZ262171:WCA262173 WLV262171:WLW262173 WVR262171:WVS262173 J327707:K327709 JF327707:JG327709 TB327707:TC327709 ACX327707:ACY327709 AMT327707:AMU327709 AWP327707:AWQ327709 BGL327707:BGM327709 BQH327707:BQI327709 CAD327707:CAE327709 CJZ327707:CKA327709 CTV327707:CTW327709 DDR327707:DDS327709 DNN327707:DNO327709 DXJ327707:DXK327709 EHF327707:EHG327709 ERB327707:ERC327709 FAX327707:FAY327709 FKT327707:FKU327709 FUP327707:FUQ327709 GEL327707:GEM327709 GOH327707:GOI327709 GYD327707:GYE327709 HHZ327707:HIA327709 HRV327707:HRW327709 IBR327707:IBS327709 ILN327707:ILO327709 IVJ327707:IVK327709 JFF327707:JFG327709 JPB327707:JPC327709 JYX327707:JYY327709 KIT327707:KIU327709 KSP327707:KSQ327709 LCL327707:LCM327709 LMH327707:LMI327709 LWD327707:LWE327709 MFZ327707:MGA327709 MPV327707:MPW327709 MZR327707:MZS327709 NJN327707:NJO327709 NTJ327707:NTK327709 ODF327707:ODG327709 ONB327707:ONC327709 OWX327707:OWY327709 PGT327707:PGU327709 PQP327707:PQQ327709 QAL327707:QAM327709 QKH327707:QKI327709 QUD327707:QUE327709 RDZ327707:REA327709 RNV327707:RNW327709 RXR327707:RXS327709 SHN327707:SHO327709 SRJ327707:SRK327709 TBF327707:TBG327709 TLB327707:TLC327709 TUX327707:TUY327709 UET327707:UEU327709 UOP327707:UOQ327709 UYL327707:UYM327709 VIH327707:VII327709 VSD327707:VSE327709 WBZ327707:WCA327709 WLV327707:WLW327709 WVR327707:WVS327709 J393243:K393245 JF393243:JG393245 TB393243:TC393245 ACX393243:ACY393245 AMT393243:AMU393245 AWP393243:AWQ393245 BGL393243:BGM393245 BQH393243:BQI393245 CAD393243:CAE393245 CJZ393243:CKA393245 CTV393243:CTW393245 DDR393243:DDS393245 DNN393243:DNO393245 DXJ393243:DXK393245 EHF393243:EHG393245 ERB393243:ERC393245 FAX393243:FAY393245 FKT393243:FKU393245 FUP393243:FUQ393245 GEL393243:GEM393245 GOH393243:GOI393245 GYD393243:GYE393245 HHZ393243:HIA393245 HRV393243:HRW393245 IBR393243:IBS393245 ILN393243:ILO393245 IVJ393243:IVK393245 JFF393243:JFG393245 JPB393243:JPC393245 JYX393243:JYY393245 KIT393243:KIU393245 KSP393243:KSQ393245 LCL393243:LCM393245 LMH393243:LMI393245 LWD393243:LWE393245 MFZ393243:MGA393245 MPV393243:MPW393245 MZR393243:MZS393245 NJN393243:NJO393245 NTJ393243:NTK393245 ODF393243:ODG393245 ONB393243:ONC393245 OWX393243:OWY393245 PGT393243:PGU393245 PQP393243:PQQ393245 QAL393243:QAM393245 QKH393243:QKI393245 QUD393243:QUE393245 RDZ393243:REA393245 RNV393243:RNW393245 RXR393243:RXS393245 SHN393243:SHO393245 SRJ393243:SRK393245 TBF393243:TBG393245 TLB393243:TLC393245 TUX393243:TUY393245 UET393243:UEU393245 UOP393243:UOQ393245 UYL393243:UYM393245 VIH393243:VII393245 VSD393243:VSE393245 WBZ393243:WCA393245 WLV393243:WLW393245 WVR393243:WVS393245 J458779:K458781 JF458779:JG458781 TB458779:TC458781 ACX458779:ACY458781 AMT458779:AMU458781 AWP458779:AWQ458781 BGL458779:BGM458781 BQH458779:BQI458781 CAD458779:CAE458781 CJZ458779:CKA458781 CTV458779:CTW458781 DDR458779:DDS458781 DNN458779:DNO458781 DXJ458779:DXK458781 EHF458779:EHG458781 ERB458779:ERC458781 FAX458779:FAY458781 FKT458779:FKU458781 FUP458779:FUQ458781 GEL458779:GEM458781 GOH458779:GOI458781 GYD458779:GYE458781 HHZ458779:HIA458781 HRV458779:HRW458781 IBR458779:IBS458781 ILN458779:ILO458781 IVJ458779:IVK458781 JFF458779:JFG458781 JPB458779:JPC458781 JYX458779:JYY458781 KIT458779:KIU458781 KSP458779:KSQ458781 LCL458779:LCM458781 LMH458779:LMI458781 LWD458779:LWE458781 MFZ458779:MGA458781 MPV458779:MPW458781 MZR458779:MZS458781 NJN458779:NJO458781 NTJ458779:NTK458781 ODF458779:ODG458781 ONB458779:ONC458781 OWX458779:OWY458781 PGT458779:PGU458781 PQP458779:PQQ458781 QAL458779:QAM458781 QKH458779:QKI458781 QUD458779:QUE458781 RDZ458779:REA458781 RNV458779:RNW458781 RXR458779:RXS458781 SHN458779:SHO458781 SRJ458779:SRK458781 TBF458779:TBG458781 TLB458779:TLC458781 TUX458779:TUY458781 UET458779:UEU458781 UOP458779:UOQ458781 UYL458779:UYM458781 VIH458779:VII458781 VSD458779:VSE458781 WBZ458779:WCA458781 WLV458779:WLW458781 WVR458779:WVS458781 J524315:K524317 JF524315:JG524317 TB524315:TC524317 ACX524315:ACY524317 AMT524315:AMU524317 AWP524315:AWQ524317 BGL524315:BGM524317 BQH524315:BQI524317 CAD524315:CAE524317 CJZ524315:CKA524317 CTV524315:CTW524317 DDR524315:DDS524317 DNN524315:DNO524317 DXJ524315:DXK524317 EHF524315:EHG524317 ERB524315:ERC524317 FAX524315:FAY524317 FKT524315:FKU524317 FUP524315:FUQ524317 GEL524315:GEM524317 GOH524315:GOI524317 GYD524315:GYE524317 HHZ524315:HIA524317 HRV524315:HRW524317 IBR524315:IBS524317 ILN524315:ILO524317 IVJ524315:IVK524317 JFF524315:JFG524317 JPB524315:JPC524317 JYX524315:JYY524317 KIT524315:KIU524317 KSP524315:KSQ524317 LCL524315:LCM524317 LMH524315:LMI524317 LWD524315:LWE524317 MFZ524315:MGA524317 MPV524315:MPW524317 MZR524315:MZS524317 NJN524315:NJO524317 NTJ524315:NTK524317 ODF524315:ODG524317 ONB524315:ONC524317 OWX524315:OWY524317 PGT524315:PGU524317 PQP524315:PQQ524317 QAL524315:QAM524317 QKH524315:QKI524317 QUD524315:QUE524317 RDZ524315:REA524317 RNV524315:RNW524317 RXR524315:RXS524317 SHN524315:SHO524317 SRJ524315:SRK524317 TBF524315:TBG524317 TLB524315:TLC524317 TUX524315:TUY524317 UET524315:UEU524317 UOP524315:UOQ524317 UYL524315:UYM524317 VIH524315:VII524317 VSD524315:VSE524317 WBZ524315:WCA524317 WLV524315:WLW524317 WVR524315:WVS524317 J589851:K589853 JF589851:JG589853 TB589851:TC589853 ACX589851:ACY589853 AMT589851:AMU589853 AWP589851:AWQ589853 BGL589851:BGM589853 BQH589851:BQI589853 CAD589851:CAE589853 CJZ589851:CKA589853 CTV589851:CTW589853 DDR589851:DDS589853 DNN589851:DNO589853 DXJ589851:DXK589853 EHF589851:EHG589853 ERB589851:ERC589853 FAX589851:FAY589853 FKT589851:FKU589853 FUP589851:FUQ589853 GEL589851:GEM589853 GOH589851:GOI589853 GYD589851:GYE589853 HHZ589851:HIA589853 HRV589851:HRW589853 IBR589851:IBS589853 ILN589851:ILO589853 IVJ589851:IVK589853 JFF589851:JFG589853 JPB589851:JPC589853 JYX589851:JYY589853 KIT589851:KIU589853 KSP589851:KSQ589853 LCL589851:LCM589853 LMH589851:LMI589853 LWD589851:LWE589853 MFZ589851:MGA589853 MPV589851:MPW589853 MZR589851:MZS589853 NJN589851:NJO589853 NTJ589851:NTK589853 ODF589851:ODG589853 ONB589851:ONC589853 OWX589851:OWY589853 PGT589851:PGU589853 PQP589851:PQQ589853 QAL589851:QAM589853 QKH589851:QKI589853 QUD589851:QUE589853 RDZ589851:REA589853 RNV589851:RNW589853 RXR589851:RXS589853 SHN589851:SHO589853 SRJ589851:SRK589853 TBF589851:TBG589853 TLB589851:TLC589853 TUX589851:TUY589853 UET589851:UEU589853 UOP589851:UOQ589853 UYL589851:UYM589853 VIH589851:VII589853 VSD589851:VSE589853 WBZ589851:WCA589853 WLV589851:WLW589853 WVR589851:WVS589853 J655387:K655389 JF655387:JG655389 TB655387:TC655389 ACX655387:ACY655389 AMT655387:AMU655389 AWP655387:AWQ655389 BGL655387:BGM655389 BQH655387:BQI655389 CAD655387:CAE655389 CJZ655387:CKA655389 CTV655387:CTW655389 DDR655387:DDS655389 DNN655387:DNO655389 DXJ655387:DXK655389 EHF655387:EHG655389 ERB655387:ERC655389 FAX655387:FAY655389 FKT655387:FKU655389 FUP655387:FUQ655389 GEL655387:GEM655389 GOH655387:GOI655389 GYD655387:GYE655389 HHZ655387:HIA655389 HRV655387:HRW655389 IBR655387:IBS655389 ILN655387:ILO655389 IVJ655387:IVK655389 JFF655387:JFG655389 JPB655387:JPC655389 JYX655387:JYY655389 KIT655387:KIU655389 KSP655387:KSQ655389 LCL655387:LCM655389 LMH655387:LMI655389 LWD655387:LWE655389 MFZ655387:MGA655389 MPV655387:MPW655389 MZR655387:MZS655389 NJN655387:NJO655389 NTJ655387:NTK655389 ODF655387:ODG655389 ONB655387:ONC655389 OWX655387:OWY655389 PGT655387:PGU655389 PQP655387:PQQ655389 QAL655387:QAM655389 QKH655387:QKI655389 QUD655387:QUE655389 RDZ655387:REA655389 RNV655387:RNW655389 RXR655387:RXS655389 SHN655387:SHO655389 SRJ655387:SRK655389 TBF655387:TBG655389 TLB655387:TLC655389 TUX655387:TUY655389 UET655387:UEU655389 UOP655387:UOQ655389 UYL655387:UYM655389 VIH655387:VII655389 VSD655387:VSE655389 WBZ655387:WCA655389 WLV655387:WLW655389 WVR655387:WVS655389 J720923:K720925 JF720923:JG720925 TB720923:TC720925 ACX720923:ACY720925 AMT720923:AMU720925 AWP720923:AWQ720925 BGL720923:BGM720925 BQH720923:BQI720925 CAD720923:CAE720925 CJZ720923:CKA720925 CTV720923:CTW720925 DDR720923:DDS720925 DNN720923:DNO720925 DXJ720923:DXK720925 EHF720923:EHG720925 ERB720923:ERC720925 FAX720923:FAY720925 FKT720923:FKU720925 FUP720923:FUQ720925 GEL720923:GEM720925 GOH720923:GOI720925 GYD720923:GYE720925 HHZ720923:HIA720925 HRV720923:HRW720925 IBR720923:IBS720925 ILN720923:ILO720925 IVJ720923:IVK720925 JFF720923:JFG720925 JPB720923:JPC720925 JYX720923:JYY720925 KIT720923:KIU720925 KSP720923:KSQ720925 LCL720923:LCM720925 LMH720923:LMI720925 LWD720923:LWE720925 MFZ720923:MGA720925 MPV720923:MPW720925 MZR720923:MZS720925 NJN720923:NJO720925 NTJ720923:NTK720925 ODF720923:ODG720925 ONB720923:ONC720925 OWX720923:OWY720925 PGT720923:PGU720925 PQP720923:PQQ720925 QAL720923:QAM720925 QKH720923:QKI720925 QUD720923:QUE720925 RDZ720923:REA720925 RNV720923:RNW720925 RXR720923:RXS720925 SHN720923:SHO720925 SRJ720923:SRK720925 TBF720923:TBG720925 TLB720923:TLC720925 TUX720923:TUY720925 UET720923:UEU720925 UOP720923:UOQ720925 UYL720923:UYM720925 VIH720923:VII720925 VSD720923:VSE720925 WBZ720923:WCA720925 WLV720923:WLW720925 WVR720923:WVS720925 J786459:K786461 JF786459:JG786461 TB786459:TC786461 ACX786459:ACY786461 AMT786459:AMU786461 AWP786459:AWQ786461 BGL786459:BGM786461 BQH786459:BQI786461 CAD786459:CAE786461 CJZ786459:CKA786461 CTV786459:CTW786461 DDR786459:DDS786461 DNN786459:DNO786461 DXJ786459:DXK786461 EHF786459:EHG786461 ERB786459:ERC786461 FAX786459:FAY786461 FKT786459:FKU786461 FUP786459:FUQ786461 GEL786459:GEM786461 GOH786459:GOI786461 GYD786459:GYE786461 HHZ786459:HIA786461 HRV786459:HRW786461 IBR786459:IBS786461 ILN786459:ILO786461 IVJ786459:IVK786461 JFF786459:JFG786461 JPB786459:JPC786461 JYX786459:JYY786461 KIT786459:KIU786461 KSP786459:KSQ786461 LCL786459:LCM786461 LMH786459:LMI786461 LWD786459:LWE786461 MFZ786459:MGA786461 MPV786459:MPW786461 MZR786459:MZS786461 NJN786459:NJO786461 NTJ786459:NTK786461 ODF786459:ODG786461 ONB786459:ONC786461 OWX786459:OWY786461 PGT786459:PGU786461 PQP786459:PQQ786461 QAL786459:QAM786461 QKH786459:QKI786461 QUD786459:QUE786461 RDZ786459:REA786461 RNV786459:RNW786461 RXR786459:RXS786461 SHN786459:SHO786461 SRJ786459:SRK786461 TBF786459:TBG786461 TLB786459:TLC786461 TUX786459:TUY786461 UET786459:UEU786461 UOP786459:UOQ786461 UYL786459:UYM786461 VIH786459:VII786461 VSD786459:VSE786461 WBZ786459:WCA786461 WLV786459:WLW786461 WVR786459:WVS786461 J851995:K851997 JF851995:JG851997 TB851995:TC851997 ACX851995:ACY851997 AMT851995:AMU851997 AWP851995:AWQ851997 BGL851995:BGM851997 BQH851995:BQI851997 CAD851995:CAE851997 CJZ851995:CKA851997 CTV851995:CTW851997 DDR851995:DDS851997 DNN851995:DNO851997 DXJ851995:DXK851997 EHF851995:EHG851997 ERB851995:ERC851997 FAX851995:FAY851997 FKT851995:FKU851997 FUP851995:FUQ851997 GEL851995:GEM851997 GOH851995:GOI851997 GYD851995:GYE851997 HHZ851995:HIA851997 HRV851995:HRW851997 IBR851995:IBS851997 ILN851995:ILO851997 IVJ851995:IVK851997 JFF851995:JFG851997 JPB851995:JPC851997 JYX851995:JYY851997 KIT851995:KIU851997 KSP851995:KSQ851997 LCL851995:LCM851997 LMH851995:LMI851997 LWD851995:LWE851997 MFZ851995:MGA851997 MPV851995:MPW851997 MZR851995:MZS851997 NJN851995:NJO851997 NTJ851995:NTK851997 ODF851995:ODG851997 ONB851995:ONC851997 OWX851995:OWY851997 PGT851995:PGU851997 PQP851995:PQQ851997 QAL851995:QAM851997 QKH851995:QKI851997 QUD851995:QUE851997 RDZ851995:REA851997 RNV851995:RNW851997 RXR851995:RXS851997 SHN851995:SHO851997 SRJ851995:SRK851997 TBF851995:TBG851997 TLB851995:TLC851997 TUX851995:TUY851997 UET851995:UEU851997 UOP851995:UOQ851997 UYL851995:UYM851997 VIH851995:VII851997 VSD851995:VSE851997 WBZ851995:WCA851997 WLV851995:WLW851997 WVR851995:WVS851997 J917531:K917533 JF917531:JG917533 TB917531:TC917533 ACX917531:ACY917533 AMT917531:AMU917533 AWP917531:AWQ917533 BGL917531:BGM917533 BQH917531:BQI917533 CAD917531:CAE917533 CJZ917531:CKA917533 CTV917531:CTW917533 DDR917531:DDS917533 DNN917531:DNO917533 DXJ917531:DXK917533 EHF917531:EHG917533 ERB917531:ERC917533 FAX917531:FAY917533 FKT917531:FKU917533 FUP917531:FUQ917533 GEL917531:GEM917533 GOH917531:GOI917533 GYD917531:GYE917533 HHZ917531:HIA917533 HRV917531:HRW917533 IBR917531:IBS917533 ILN917531:ILO917533 IVJ917531:IVK917533 JFF917531:JFG917533 JPB917531:JPC917533 JYX917531:JYY917533 KIT917531:KIU917533 KSP917531:KSQ917533 LCL917531:LCM917533 LMH917531:LMI917533 LWD917531:LWE917533 MFZ917531:MGA917533 MPV917531:MPW917533 MZR917531:MZS917533 NJN917531:NJO917533 NTJ917531:NTK917533 ODF917531:ODG917533 ONB917531:ONC917533 OWX917531:OWY917533 PGT917531:PGU917533 PQP917531:PQQ917533 QAL917531:QAM917533 QKH917531:QKI917533 QUD917531:QUE917533 RDZ917531:REA917533 RNV917531:RNW917533 RXR917531:RXS917533 SHN917531:SHO917533 SRJ917531:SRK917533 TBF917531:TBG917533 TLB917531:TLC917533 TUX917531:TUY917533 UET917531:UEU917533 UOP917531:UOQ917533 UYL917531:UYM917533 VIH917531:VII917533 VSD917531:VSE917533 WBZ917531:WCA917533 WLV917531:WLW917533 WVR917531:WVS917533 J983067:K983069 JF983067:JG983069 TB983067:TC983069 ACX983067:ACY983069 AMT983067:AMU983069 AWP983067:AWQ983069 BGL983067:BGM983069 BQH983067:BQI983069 CAD983067:CAE983069 CJZ983067:CKA983069 CTV983067:CTW983069 DDR983067:DDS983069 DNN983067:DNO983069 DXJ983067:DXK983069 EHF983067:EHG983069 ERB983067:ERC983069 FAX983067:FAY983069 FKT983067:FKU983069 FUP983067:FUQ983069 GEL983067:GEM983069 GOH983067:GOI983069 GYD983067:GYE983069 HHZ983067:HIA983069 HRV983067:HRW983069 IBR983067:IBS983069 ILN983067:ILO983069 IVJ983067:IVK983069 JFF983067:JFG983069 JPB983067:JPC983069 JYX983067:JYY983069 KIT983067:KIU983069 KSP983067:KSQ983069 LCL983067:LCM983069 LMH983067:LMI983069 LWD983067:LWE983069 MFZ983067:MGA983069 MPV983067:MPW983069 MZR983067:MZS983069 NJN983067:NJO983069 NTJ983067:NTK983069 ODF983067:ODG983069 ONB983067:ONC983069 OWX983067:OWY983069 PGT983067:PGU983069 PQP983067:PQQ983069 QAL983067:QAM983069 QKH983067:QKI983069 QUD983067:QUE983069 RDZ983067:REA983069 RNV983067:RNW983069 RXR983067:RXS983069 SHN983067:SHO983069 SRJ983067:SRK983069 TBF983067:TBG983069 TLB983067:TLC983069 TUX983067:TUY983069 UET983067:UEU983069 UOP983067:UOQ983069 UYL983067:UYM983069 VIH983067:VII983069 VSD983067:VSE983069 WBZ983067:WCA983069 WLV983067:WLW983069 WVR983067:WVS983069">
      <formula1>$H$27:$H$29</formula1>
    </dataValidation>
    <dataValidation type="list" allowBlank="1" showInputMessage="1" showErrorMessage="1" sqref="J22:K24 JF22:JG24 TB22:TC24 ACX22:ACY24 AMT22:AMU24 AWP22:AWQ24 BGL22:BGM24 BQH22:BQI24 CAD22:CAE24 CJZ22:CKA24 CTV22:CTW24 DDR22:DDS24 DNN22:DNO24 DXJ22:DXK24 EHF22:EHG24 ERB22:ERC24 FAX22:FAY24 FKT22:FKU24 FUP22:FUQ24 GEL22:GEM24 GOH22:GOI24 GYD22:GYE24 HHZ22:HIA24 HRV22:HRW24 IBR22:IBS24 ILN22:ILO24 IVJ22:IVK24 JFF22:JFG24 JPB22:JPC24 JYX22:JYY24 KIT22:KIU24 KSP22:KSQ24 LCL22:LCM24 LMH22:LMI24 LWD22:LWE24 MFZ22:MGA24 MPV22:MPW24 MZR22:MZS24 NJN22:NJO24 NTJ22:NTK24 ODF22:ODG24 ONB22:ONC24 OWX22:OWY24 PGT22:PGU24 PQP22:PQQ24 QAL22:QAM24 QKH22:QKI24 QUD22:QUE24 RDZ22:REA24 RNV22:RNW24 RXR22:RXS24 SHN22:SHO24 SRJ22:SRK24 TBF22:TBG24 TLB22:TLC24 TUX22:TUY24 UET22:UEU24 UOP22:UOQ24 UYL22:UYM24 VIH22:VII24 VSD22:VSE24 WBZ22:WCA24 WLV22:WLW24 WVR22:WVS24 J65558:K65560 JF65558:JG65560 TB65558:TC65560 ACX65558:ACY65560 AMT65558:AMU65560 AWP65558:AWQ65560 BGL65558:BGM65560 BQH65558:BQI65560 CAD65558:CAE65560 CJZ65558:CKA65560 CTV65558:CTW65560 DDR65558:DDS65560 DNN65558:DNO65560 DXJ65558:DXK65560 EHF65558:EHG65560 ERB65558:ERC65560 FAX65558:FAY65560 FKT65558:FKU65560 FUP65558:FUQ65560 GEL65558:GEM65560 GOH65558:GOI65560 GYD65558:GYE65560 HHZ65558:HIA65560 HRV65558:HRW65560 IBR65558:IBS65560 ILN65558:ILO65560 IVJ65558:IVK65560 JFF65558:JFG65560 JPB65558:JPC65560 JYX65558:JYY65560 KIT65558:KIU65560 KSP65558:KSQ65560 LCL65558:LCM65560 LMH65558:LMI65560 LWD65558:LWE65560 MFZ65558:MGA65560 MPV65558:MPW65560 MZR65558:MZS65560 NJN65558:NJO65560 NTJ65558:NTK65560 ODF65558:ODG65560 ONB65558:ONC65560 OWX65558:OWY65560 PGT65558:PGU65560 PQP65558:PQQ65560 QAL65558:QAM65560 QKH65558:QKI65560 QUD65558:QUE65560 RDZ65558:REA65560 RNV65558:RNW65560 RXR65558:RXS65560 SHN65558:SHO65560 SRJ65558:SRK65560 TBF65558:TBG65560 TLB65558:TLC65560 TUX65558:TUY65560 UET65558:UEU65560 UOP65558:UOQ65560 UYL65558:UYM65560 VIH65558:VII65560 VSD65558:VSE65560 WBZ65558:WCA65560 WLV65558:WLW65560 WVR65558:WVS65560 J131094:K131096 JF131094:JG131096 TB131094:TC131096 ACX131094:ACY131096 AMT131094:AMU131096 AWP131094:AWQ131096 BGL131094:BGM131096 BQH131094:BQI131096 CAD131094:CAE131096 CJZ131094:CKA131096 CTV131094:CTW131096 DDR131094:DDS131096 DNN131094:DNO131096 DXJ131094:DXK131096 EHF131094:EHG131096 ERB131094:ERC131096 FAX131094:FAY131096 FKT131094:FKU131096 FUP131094:FUQ131096 GEL131094:GEM131096 GOH131094:GOI131096 GYD131094:GYE131096 HHZ131094:HIA131096 HRV131094:HRW131096 IBR131094:IBS131096 ILN131094:ILO131096 IVJ131094:IVK131096 JFF131094:JFG131096 JPB131094:JPC131096 JYX131094:JYY131096 KIT131094:KIU131096 KSP131094:KSQ131096 LCL131094:LCM131096 LMH131094:LMI131096 LWD131094:LWE131096 MFZ131094:MGA131096 MPV131094:MPW131096 MZR131094:MZS131096 NJN131094:NJO131096 NTJ131094:NTK131096 ODF131094:ODG131096 ONB131094:ONC131096 OWX131094:OWY131096 PGT131094:PGU131096 PQP131094:PQQ131096 QAL131094:QAM131096 QKH131094:QKI131096 QUD131094:QUE131096 RDZ131094:REA131096 RNV131094:RNW131096 RXR131094:RXS131096 SHN131094:SHO131096 SRJ131094:SRK131096 TBF131094:TBG131096 TLB131094:TLC131096 TUX131094:TUY131096 UET131094:UEU131096 UOP131094:UOQ131096 UYL131094:UYM131096 VIH131094:VII131096 VSD131094:VSE131096 WBZ131094:WCA131096 WLV131094:WLW131096 WVR131094:WVS131096 J196630:K196632 JF196630:JG196632 TB196630:TC196632 ACX196630:ACY196632 AMT196630:AMU196632 AWP196630:AWQ196632 BGL196630:BGM196632 BQH196630:BQI196632 CAD196630:CAE196632 CJZ196630:CKA196632 CTV196630:CTW196632 DDR196630:DDS196632 DNN196630:DNO196632 DXJ196630:DXK196632 EHF196630:EHG196632 ERB196630:ERC196632 FAX196630:FAY196632 FKT196630:FKU196632 FUP196630:FUQ196632 GEL196630:GEM196632 GOH196630:GOI196632 GYD196630:GYE196632 HHZ196630:HIA196632 HRV196630:HRW196632 IBR196630:IBS196632 ILN196630:ILO196632 IVJ196630:IVK196632 JFF196630:JFG196632 JPB196630:JPC196632 JYX196630:JYY196632 KIT196630:KIU196632 KSP196630:KSQ196632 LCL196630:LCM196632 LMH196630:LMI196632 LWD196630:LWE196632 MFZ196630:MGA196632 MPV196630:MPW196632 MZR196630:MZS196632 NJN196630:NJO196632 NTJ196630:NTK196632 ODF196630:ODG196632 ONB196630:ONC196632 OWX196630:OWY196632 PGT196630:PGU196632 PQP196630:PQQ196632 QAL196630:QAM196632 QKH196630:QKI196632 QUD196630:QUE196632 RDZ196630:REA196632 RNV196630:RNW196632 RXR196630:RXS196632 SHN196630:SHO196632 SRJ196630:SRK196632 TBF196630:TBG196632 TLB196630:TLC196632 TUX196630:TUY196632 UET196630:UEU196632 UOP196630:UOQ196632 UYL196630:UYM196632 VIH196630:VII196632 VSD196630:VSE196632 WBZ196630:WCA196632 WLV196630:WLW196632 WVR196630:WVS196632 J262166:K262168 JF262166:JG262168 TB262166:TC262168 ACX262166:ACY262168 AMT262166:AMU262168 AWP262166:AWQ262168 BGL262166:BGM262168 BQH262166:BQI262168 CAD262166:CAE262168 CJZ262166:CKA262168 CTV262166:CTW262168 DDR262166:DDS262168 DNN262166:DNO262168 DXJ262166:DXK262168 EHF262166:EHG262168 ERB262166:ERC262168 FAX262166:FAY262168 FKT262166:FKU262168 FUP262166:FUQ262168 GEL262166:GEM262168 GOH262166:GOI262168 GYD262166:GYE262168 HHZ262166:HIA262168 HRV262166:HRW262168 IBR262166:IBS262168 ILN262166:ILO262168 IVJ262166:IVK262168 JFF262166:JFG262168 JPB262166:JPC262168 JYX262166:JYY262168 KIT262166:KIU262168 KSP262166:KSQ262168 LCL262166:LCM262168 LMH262166:LMI262168 LWD262166:LWE262168 MFZ262166:MGA262168 MPV262166:MPW262168 MZR262166:MZS262168 NJN262166:NJO262168 NTJ262166:NTK262168 ODF262166:ODG262168 ONB262166:ONC262168 OWX262166:OWY262168 PGT262166:PGU262168 PQP262166:PQQ262168 QAL262166:QAM262168 QKH262166:QKI262168 QUD262166:QUE262168 RDZ262166:REA262168 RNV262166:RNW262168 RXR262166:RXS262168 SHN262166:SHO262168 SRJ262166:SRK262168 TBF262166:TBG262168 TLB262166:TLC262168 TUX262166:TUY262168 UET262166:UEU262168 UOP262166:UOQ262168 UYL262166:UYM262168 VIH262166:VII262168 VSD262166:VSE262168 WBZ262166:WCA262168 WLV262166:WLW262168 WVR262166:WVS262168 J327702:K327704 JF327702:JG327704 TB327702:TC327704 ACX327702:ACY327704 AMT327702:AMU327704 AWP327702:AWQ327704 BGL327702:BGM327704 BQH327702:BQI327704 CAD327702:CAE327704 CJZ327702:CKA327704 CTV327702:CTW327704 DDR327702:DDS327704 DNN327702:DNO327704 DXJ327702:DXK327704 EHF327702:EHG327704 ERB327702:ERC327704 FAX327702:FAY327704 FKT327702:FKU327704 FUP327702:FUQ327704 GEL327702:GEM327704 GOH327702:GOI327704 GYD327702:GYE327704 HHZ327702:HIA327704 HRV327702:HRW327704 IBR327702:IBS327704 ILN327702:ILO327704 IVJ327702:IVK327704 JFF327702:JFG327704 JPB327702:JPC327704 JYX327702:JYY327704 KIT327702:KIU327704 KSP327702:KSQ327704 LCL327702:LCM327704 LMH327702:LMI327704 LWD327702:LWE327704 MFZ327702:MGA327704 MPV327702:MPW327704 MZR327702:MZS327704 NJN327702:NJO327704 NTJ327702:NTK327704 ODF327702:ODG327704 ONB327702:ONC327704 OWX327702:OWY327704 PGT327702:PGU327704 PQP327702:PQQ327704 QAL327702:QAM327704 QKH327702:QKI327704 QUD327702:QUE327704 RDZ327702:REA327704 RNV327702:RNW327704 RXR327702:RXS327704 SHN327702:SHO327704 SRJ327702:SRK327704 TBF327702:TBG327704 TLB327702:TLC327704 TUX327702:TUY327704 UET327702:UEU327704 UOP327702:UOQ327704 UYL327702:UYM327704 VIH327702:VII327704 VSD327702:VSE327704 WBZ327702:WCA327704 WLV327702:WLW327704 WVR327702:WVS327704 J393238:K393240 JF393238:JG393240 TB393238:TC393240 ACX393238:ACY393240 AMT393238:AMU393240 AWP393238:AWQ393240 BGL393238:BGM393240 BQH393238:BQI393240 CAD393238:CAE393240 CJZ393238:CKA393240 CTV393238:CTW393240 DDR393238:DDS393240 DNN393238:DNO393240 DXJ393238:DXK393240 EHF393238:EHG393240 ERB393238:ERC393240 FAX393238:FAY393240 FKT393238:FKU393240 FUP393238:FUQ393240 GEL393238:GEM393240 GOH393238:GOI393240 GYD393238:GYE393240 HHZ393238:HIA393240 HRV393238:HRW393240 IBR393238:IBS393240 ILN393238:ILO393240 IVJ393238:IVK393240 JFF393238:JFG393240 JPB393238:JPC393240 JYX393238:JYY393240 KIT393238:KIU393240 KSP393238:KSQ393240 LCL393238:LCM393240 LMH393238:LMI393240 LWD393238:LWE393240 MFZ393238:MGA393240 MPV393238:MPW393240 MZR393238:MZS393240 NJN393238:NJO393240 NTJ393238:NTK393240 ODF393238:ODG393240 ONB393238:ONC393240 OWX393238:OWY393240 PGT393238:PGU393240 PQP393238:PQQ393240 QAL393238:QAM393240 QKH393238:QKI393240 QUD393238:QUE393240 RDZ393238:REA393240 RNV393238:RNW393240 RXR393238:RXS393240 SHN393238:SHO393240 SRJ393238:SRK393240 TBF393238:TBG393240 TLB393238:TLC393240 TUX393238:TUY393240 UET393238:UEU393240 UOP393238:UOQ393240 UYL393238:UYM393240 VIH393238:VII393240 VSD393238:VSE393240 WBZ393238:WCA393240 WLV393238:WLW393240 WVR393238:WVS393240 J458774:K458776 JF458774:JG458776 TB458774:TC458776 ACX458774:ACY458776 AMT458774:AMU458776 AWP458774:AWQ458776 BGL458774:BGM458776 BQH458774:BQI458776 CAD458774:CAE458776 CJZ458774:CKA458776 CTV458774:CTW458776 DDR458774:DDS458776 DNN458774:DNO458776 DXJ458774:DXK458776 EHF458774:EHG458776 ERB458774:ERC458776 FAX458774:FAY458776 FKT458774:FKU458776 FUP458774:FUQ458776 GEL458774:GEM458776 GOH458774:GOI458776 GYD458774:GYE458776 HHZ458774:HIA458776 HRV458774:HRW458776 IBR458774:IBS458776 ILN458774:ILO458776 IVJ458774:IVK458776 JFF458774:JFG458776 JPB458774:JPC458776 JYX458774:JYY458776 KIT458774:KIU458776 KSP458774:KSQ458776 LCL458774:LCM458776 LMH458774:LMI458776 LWD458774:LWE458776 MFZ458774:MGA458776 MPV458774:MPW458776 MZR458774:MZS458776 NJN458774:NJO458776 NTJ458774:NTK458776 ODF458774:ODG458776 ONB458774:ONC458776 OWX458774:OWY458776 PGT458774:PGU458776 PQP458774:PQQ458776 QAL458774:QAM458776 QKH458774:QKI458776 QUD458774:QUE458776 RDZ458774:REA458776 RNV458774:RNW458776 RXR458774:RXS458776 SHN458774:SHO458776 SRJ458774:SRK458776 TBF458774:TBG458776 TLB458774:TLC458776 TUX458774:TUY458776 UET458774:UEU458776 UOP458774:UOQ458776 UYL458774:UYM458776 VIH458774:VII458776 VSD458774:VSE458776 WBZ458774:WCA458776 WLV458774:WLW458776 WVR458774:WVS458776 J524310:K524312 JF524310:JG524312 TB524310:TC524312 ACX524310:ACY524312 AMT524310:AMU524312 AWP524310:AWQ524312 BGL524310:BGM524312 BQH524310:BQI524312 CAD524310:CAE524312 CJZ524310:CKA524312 CTV524310:CTW524312 DDR524310:DDS524312 DNN524310:DNO524312 DXJ524310:DXK524312 EHF524310:EHG524312 ERB524310:ERC524312 FAX524310:FAY524312 FKT524310:FKU524312 FUP524310:FUQ524312 GEL524310:GEM524312 GOH524310:GOI524312 GYD524310:GYE524312 HHZ524310:HIA524312 HRV524310:HRW524312 IBR524310:IBS524312 ILN524310:ILO524312 IVJ524310:IVK524312 JFF524310:JFG524312 JPB524310:JPC524312 JYX524310:JYY524312 KIT524310:KIU524312 KSP524310:KSQ524312 LCL524310:LCM524312 LMH524310:LMI524312 LWD524310:LWE524312 MFZ524310:MGA524312 MPV524310:MPW524312 MZR524310:MZS524312 NJN524310:NJO524312 NTJ524310:NTK524312 ODF524310:ODG524312 ONB524310:ONC524312 OWX524310:OWY524312 PGT524310:PGU524312 PQP524310:PQQ524312 QAL524310:QAM524312 QKH524310:QKI524312 QUD524310:QUE524312 RDZ524310:REA524312 RNV524310:RNW524312 RXR524310:RXS524312 SHN524310:SHO524312 SRJ524310:SRK524312 TBF524310:TBG524312 TLB524310:TLC524312 TUX524310:TUY524312 UET524310:UEU524312 UOP524310:UOQ524312 UYL524310:UYM524312 VIH524310:VII524312 VSD524310:VSE524312 WBZ524310:WCA524312 WLV524310:WLW524312 WVR524310:WVS524312 J589846:K589848 JF589846:JG589848 TB589846:TC589848 ACX589846:ACY589848 AMT589846:AMU589848 AWP589846:AWQ589848 BGL589846:BGM589848 BQH589846:BQI589848 CAD589846:CAE589848 CJZ589846:CKA589848 CTV589846:CTW589848 DDR589846:DDS589848 DNN589846:DNO589848 DXJ589846:DXK589848 EHF589846:EHG589848 ERB589846:ERC589848 FAX589846:FAY589848 FKT589846:FKU589848 FUP589846:FUQ589848 GEL589846:GEM589848 GOH589846:GOI589848 GYD589846:GYE589848 HHZ589846:HIA589848 HRV589846:HRW589848 IBR589846:IBS589848 ILN589846:ILO589848 IVJ589846:IVK589848 JFF589846:JFG589848 JPB589846:JPC589848 JYX589846:JYY589848 KIT589846:KIU589848 KSP589846:KSQ589848 LCL589846:LCM589848 LMH589846:LMI589848 LWD589846:LWE589848 MFZ589846:MGA589848 MPV589846:MPW589848 MZR589846:MZS589848 NJN589846:NJO589848 NTJ589846:NTK589848 ODF589846:ODG589848 ONB589846:ONC589848 OWX589846:OWY589848 PGT589846:PGU589848 PQP589846:PQQ589848 QAL589846:QAM589848 QKH589846:QKI589848 QUD589846:QUE589848 RDZ589846:REA589848 RNV589846:RNW589848 RXR589846:RXS589848 SHN589846:SHO589848 SRJ589846:SRK589848 TBF589846:TBG589848 TLB589846:TLC589848 TUX589846:TUY589848 UET589846:UEU589848 UOP589846:UOQ589848 UYL589846:UYM589848 VIH589846:VII589848 VSD589846:VSE589848 WBZ589846:WCA589848 WLV589846:WLW589848 WVR589846:WVS589848 J655382:K655384 JF655382:JG655384 TB655382:TC655384 ACX655382:ACY655384 AMT655382:AMU655384 AWP655382:AWQ655384 BGL655382:BGM655384 BQH655382:BQI655384 CAD655382:CAE655384 CJZ655382:CKA655384 CTV655382:CTW655384 DDR655382:DDS655384 DNN655382:DNO655384 DXJ655382:DXK655384 EHF655382:EHG655384 ERB655382:ERC655384 FAX655382:FAY655384 FKT655382:FKU655384 FUP655382:FUQ655384 GEL655382:GEM655384 GOH655382:GOI655384 GYD655382:GYE655384 HHZ655382:HIA655384 HRV655382:HRW655384 IBR655382:IBS655384 ILN655382:ILO655384 IVJ655382:IVK655384 JFF655382:JFG655384 JPB655382:JPC655384 JYX655382:JYY655384 KIT655382:KIU655384 KSP655382:KSQ655384 LCL655382:LCM655384 LMH655382:LMI655384 LWD655382:LWE655384 MFZ655382:MGA655384 MPV655382:MPW655384 MZR655382:MZS655384 NJN655382:NJO655384 NTJ655382:NTK655384 ODF655382:ODG655384 ONB655382:ONC655384 OWX655382:OWY655384 PGT655382:PGU655384 PQP655382:PQQ655384 QAL655382:QAM655384 QKH655382:QKI655384 QUD655382:QUE655384 RDZ655382:REA655384 RNV655382:RNW655384 RXR655382:RXS655384 SHN655382:SHO655384 SRJ655382:SRK655384 TBF655382:TBG655384 TLB655382:TLC655384 TUX655382:TUY655384 UET655382:UEU655384 UOP655382:UOQ655384 UYL655382:UYM655384 VIH655382:VII655384 VSD655382:VSE655384 WBZ655382:WCA655384 WLV655382:WLW655384 WVR655382:WVS655384 J720918:K720920 JF720918:JG720920 TB720918:TC720920 ACX720918:ACY720920 AMT720918:AMU720920 AWP720918:AWQ720920 BGL720918:BGM720920 BQH720918:BQI720920 CAD720918:CAE720920 CJZ720918:CKA720920 CTV720918:CTW720920 DDR720918:DDS720920 DNN720918:DNO720920 DXJ720918:DXK720920 EHF720918:EHG720920 ERB720918:ERC720920 FAX720918:FAY720920 FKT720918:FKU720920 FUP720918:FUQ720920 GEL720918:GEM720920 GOH720918:GOI720920 GYD720918:GYE720920 HHZ720918:HIA720920 HRV720918:HRW720920 IBR720918:IBS720920 ILN720918:ILO720920 IVJ720918:IVK720920 JFF720918:JFG720920 JPB720918:JPC720920 JYX720918:JYY720920 KIT720918:KIU720920 KSP720918:KSQ720920 LCL720918:LCM720920 LMH720918:LMI720920 LWD720918:LWE720920 MFZ720918:MGA720920 MPV720918:MPW720920 MZR720918:MZS720920 NJN720918:NJO720920 NTJ720918:NTK720920 ODF720918:ODG720920 ONB720918:ONC720920 OWX720918:OWY720920 PGT720918:PGU720920 PQP720918:PQQ720920 QAL720918:QAM720920 QKH720918:QKI720920 QUD720918:QUE720920 RDZ720918:REA720920 RNV720918:RNW720920 RXR720918:RXS720920 SHN720918:SHO720920 SRJ720918:SRK720920 TBF720918:TBG720920 TLB720918:TLC720920 TUX720918:TUY720920 UET720918:UEU720920 UOP720918:UOQ720920 UYL720918:UYM720920 VIH720918:VII720920 VSD720918:VSE720920 WBZ720918:WCA720920 WLV720918:WLW720920 WVR720918:WVS720920 J786454:K786456 JF786454:JG786456 TB786454:TC786456 ACX786454:ACY786456 AMT786454:AMU786456 AWP786454:AWQ786456 BGL786454:BGM786456 BQH786454:BQI786456 CAD786454:CAE786456 CJZ786454:CKA786456 CTV786454:CTW786456 DDR786454:DDS786456 DNN786454:DNO786456 DXJ786454:DXK786456 EHF786454:EHG786456 ERB786454:ERC786456 FAX786454:FAY786456 FKT786454:FKU786456 FUP786454:FUQ786456 GEL786454:GEM786456 GOH786454:GOI786456 GYD786454:GYE786456 HHZ786454:HIA786456 HRV786454:HRW786456 IBR786454:IBS786456 ILN786454:ILO786456 IVJ786454:IVK786456 JFF786454:JFG786456 JPB786454:JPC786456 JYX786454:JYY786456 KIT786454:KIU786456 KSP786454:KSQ786456 LCL786454:LCM786456 LMH786454:LMI786456 LWD786454:LWE786456 MFZ786454:MGA786456 MPV786454:MPW786456 MZR786454:MZS786456 NJN786454:NJO786456 NTJ786454:NTK786456 ODF786454:ODG786456 ONB786454:ONC786456 OWX786454:OWY786456 PGT786454:PGU786456 PQP786454:PQQ786456 QAL786454:QAM786456 QKH786454:QKI786456 QUD786454:QUE786456 RDZ786454:REA786456 RNV786454:RNW786456 RXR786454:RXS786456 SHN786454:SHO786456 SRJ786454:SRK786456 TBF786454:TBG786456 TLB786454:TLC786456 TUX786454:TUY786456 UET786454:UEU786456 UOP786454:UOQ786456 UYL786454:UYM786456 VIH786454:VII786456 VSD786454:VSE786456 WBZ786454:WCA786456 WLV786454:WLW786456 WVR786454:WVS786456 J851990:K851992 JF851990:JG851992 TB851990:TC851992 ACX851990:ACY851992 AMT851990:AMU851992 AWP851990:AWQ851992 BGL851990:BGM851992 BQH851990:BQI851992 CAD851990:CAE851992 CJZ851990:CKA851992 CTV851990:CTW851992 DDR851990:DDS851992 DNN851990:DNO851992 DXJ851990:DXK851992 EHF851990:EHG851992 ERB851990:ERC851992 FAX851990:FAY851992 FKT851990:FKU851992 FUP851990:FUQ851992 GEL851990:GEM851992 GOH851990:GOI851992 GYD851990:GYE851992 HHZ851990:HIA851992 HRV851990:HRW851992 IBR851990:IBS851992 ILN851990:ILO851992 IVJ851990:IVK851992 JFF851990:JFG851992 JPB851990:JPC851992 JYX851990:JYY851992 KIT851990:KIU851992 KSP851990:KSQ851992 LCL851990:LCM851992 LMH851990:LMI851992 LWD851990:LWE851992 MFZ851990:MGA851992 MPV851990:MPW851992 MZR851990:MZS851992 NJN851990:NJO851992 NTJ851990:NTK851992 ODF851990:ODG851992 ONB851990:ONC851992 OWX851990:OWY851992 PGT851990:PGU851992 PQP851990:PQQ851992 QAL851990:QAM851992 QKH851990:QKI851992 QUD851990:QUE851992 RDZ851990:REA851992 RNV851990:RNW851992 RXR851990:RXS851992 SHN851990:SHO851992 SRJ851990:SRK851992 TBF851990:TBG851992 TLB851990:TLC851992 TUX851990:TUY851992 UET851990:UEU851992 UOP851990:UOQ851992 UYL851990:UYM851992 VIH851990:VII851992 VSD851990:VSE851992 WBZ851990:WCA851992 WLV851990:WLW851992 WVR851990:WVS851992 J917526:K917528 JF917526:JG917528 TB917526:TC917528 ACX917526:ACY917528 AMT917526:AMU917528 AWP917526:AWQ917528 BGL917526:BGM917528 BQH917526:BQI917528 CAD917526:CAE917528 CJZ917526:CKA917528 CTV917526:CTW917528 DDR917526:DDS917528 DNN917526:DNO917528 DXJ917526:DXK917528 EHF917526:EHG917528 ERB917526:ERC917528 FAX917526:FAY917528 FKT917526:FKU917528 FUP917526:FUQ917528 GEL917526:GEM917528 GOH917526:GOI917528 GYD917526:GYE917528 HHZ917526:HIA917528 HRV917526:HRW917528 IBR917526:IBS917528 ILN917526:ILO917528 IVJ917526:IVK917528 JFF917526:JFG917528 JPB917526:JPC917528 JYX917526:JYY917528 KIT917526:KIU917528 KSP917526:KSQ917528 LCL917526:LCM917528 LMH917526:LMI917528 LWD917526:LWE917528 MFZ917526:MGA917528 MPV917526:MPW917528 MZR917526:MZS917528 NJN917526:NJO917528 NTJ917526:NTK917528 ODF917526:ODG917528 ONB917526:ONC917528 OWX917526:OWY917528 PGT917526:PGU917528 PQP917526:PQQ917528 QAL917526:QAM917528 QKH917526:QKI917528 QUD917526:QUE917528 RDZ917526:REA917528 RNV917526:RNW917528 RXR917526:RXS917528 SHN917526:SHO917528 SRJ917526:SRK917528 TBF917526:TBG917528 TLB917526:TLC917528 TUX917526:TUY917528 UET917526:UEU917528 UOP917526:UOQ917528 UYL917526:UYM917528 VIH917526:VII917528 VSD917526:VSE917528 WBZ917526:WCA917528 WLV917526:WLW917528 WVR917526:WVS917528 J983062:K983064 JF983062:JG983064 TB983062:TC983064 ACX983062:ACY983064 AMT983062:AMU983064 AWP983062:AWQ983064 BGL983062:BGM983064 BQH983062:BQI983064 CAD983062:CAE983064 CJZ983062:CKA983064 CTV983062:CTW983064 DDR983062:DDS983064 DNN983062:DNO983064 DXJ983062:DXK983064 EHF983062:EHG983064 ERB983062:ERC983064 FAX983062:FAY983064 FKT983062:FKU983064 FUP983062:FUQ983064 GEL983062:GEM983064 GOH983062:GOI983064 GYD983062:GYE983064 HHZ983062:HIA983064 HRV983062:HRW983064 IBR983062:IBS983064 ILN983062:ILO983064 IVJ983062:IVK983064 JFF983062:JFG983064 JPB983062:JPC983064 JYX983062:JYY983064 KIT983062:KIU983064 KSP983062:KSQ983064 LCL983062:LCM983064 LMH983062:LMI983064 LWD983062:LWE983064 MFZ983062:MGA983064 MPV983062:MPW983064 MZR983062:MZS983064 NJN983062:NJO983064 NTJ983062:NTK983064 ODF983062:ODG983064 ONB983062:ONC983064 OWX983062:OWY983064 PGT983062:PGU983064 PQP983062:PQQ983064 QAL983062:QAM983064 QKH983062:QKI983064 QUD983062:QUE983064 RDZ983062:REA983064 RNV983062:RNW983064 RXR983062:RXS983064 SHN983062:SHO983064 SRJ983062:SRK983064 TBF983062:TBG983064 TLB983062:TLC983064 TUX983062:TUY983064 UET983062:UEU983064 UOP983062:UOQ983064 UYL983062:UYM983064 VIH983062:VII983064 VSD983062:VSE983064 WBZ983062:WCA983064 WLV983062:WLW983064 WVR983062:WVS983064">
      <formula1>$H$22:$H$24</formula1>
    </dataValidation>
    <dataValidation type="list" allowBlank="1" showInputMessage="1" showErrorMessage="1" sqref="J18:K19 JF18:JG19 TB18:TC19 ACX18:ACY19 AMT18:AMU19 AWP18:AWQ19 BGL18:BGM19 BQH18:BQI19 CAD18:CAE19 CJZ18:CKA19 CTV18:CTW19 DDR18:DDS19 DNN18:DNO19 DXJ18:DXK19 EHF18:EHG19 ERB18:ERC19 FAX18:FAY19 FKT18:FKU19 FUP18:FUQ19 GEL18:GEM19 GOH18:GOI19 GYD18:GYE19 HHZ18:HIA19 HRV18:HRW19 IBR18:IBS19 ILN18:ILO19 IVJ18:IVK19 JFF18:JFG19 JPB18:JPC19 JYX18:JYY19 KIT18:KIU19 KSP18:KSQ19 LCL18:LCM19 LMH18:LMI19 LWD18:LWE19 MFZ18:MGA19 MPV18:MPW19 MZR18:MZS19 NJN18:NJO19 NTJ18:NTK19 ODF18:ODG19 ONB18:ONC19 OWX18:OWY19 PGT18:PGU19 PQP18:PQQ19 QAL18:QAM19 QKH18:QKI19 QUD18:QUE19 RDZ18:REA19 RNV18:RNW19 RXR18:RXS19 SHN18:SHO19 SRJ18:SRK19 TBF18:TBG19 TLB18:TLC19 TUX18:TUY19 UET18:UEU19 UOP18:UOQ19 UYL18:UYM19 VIH18:VII19 VSD18:VSE19 WBZ18:WCA19 WLV18:WLW19 WVR18:WVS19 J65554:K65555 JF65554:JG65555 TB65554:TC65555 ACX65554:ACY65555 AMT65554:AMU65555 AWP65554:AWQ65555 BGL65554:BGM65555 BQH65554:BQI65555 CAD65554:CAE65555 CJZ65554:CKA65555 CTV65554:CTW65555 DDR65554:DDS65555 DNN65554:DNO65555 DXJ65554:DXK65555 EHF65554:EHG65555 ERB65554:ERC65555 FAX65554:FAY65555 FKT65554:FKU65555 FUP65554:FUQ65555 GEL65554:GEM65555 GOH65554:GOI65555 GYD65554:GYE65555 HHZ65554:HIA65555 HRV65554:HRW65555 IBR65554:IBS65555 ILN65554:ILO65555 IVJ65554:IVK65555 JFF65554:JFG65555 JPB65554:JPC65555 JYX65554:JYY65555 KIT65554:KIU65555 KSP65554:KSQ65555 LCL65554:LCM65555 LMH65554:LMI65555 LWD65554:LWE65555 MFZ65554:MGA65555 MPV65554:MPW65555 MZR65554:MZS65555 NJN65554:NJO65555 NTJ65554:NTK65555 ODF65554:ODG65555 ONB65554:ONC65555 OWX65554:OWY65555 PGT65554:PGU65555 PQP65554:PQQ65555 QAL65554:QAM65555 QKH65554:QKI65555 QUD65554:QUE65555 RDZ65554:REA65555 RNV65554:RNW65555 RXR65554:RXS65555 SHN65554:SHO65555 SRJ65554:SRK65555 TBF65554:TBG65555 TLB65554:TLC65555 TUX65554:TUY65555 UET65554:UEU65555 UOP65554:UOQ65555 UYL65554:UYM65555 VIH65554:VII65555 VSD65554:VSE65555 WBZ65554:WCA65555 WLV65554:WLW65555 WVR65554:WVS65555 J131090:K131091 JF131090:JG131091 TB131090:TC131091 ACX131090:ACY131091 AMT131090:AMU131091 AWP131090:AWQ131091 BGL131090:BGM131091 BQH131090:BQI131091 CAD131090:CAE131091 CJZ131090:CKA131091 CTV131090:CTW131091 DDR131090:DDS131091 DNN131090:DNO131091 DXJ131090:DXK131091 EHF131090:EHG131091 ERB131090:ERC131091 FAX131090:FAY131091 FKT131090:FKU131091 FUP131090:FUQ131091 GEL131090:GEM131091 GOH131090:GOI131091 GYD131090:GYE131091 HHZ131090:HIA131091 HRV131090:HRW131091 IBR131090:IBS131091 ILN131090:ILO131091 IVJ131090:IVK131091 JFF131090:JFG131091 JPB131090:JPC131091 JYX131090:JYY131091 KIT131090:KIU131091 KSP131090:KSQ131091 LCL131090:LCM131091 LMH131090:LMI131091 LWD131090:LWE131091 MFZ131090:MGA131091 MPV131090:MPW131091 MZR131090:MZS131091 NJN131090:NJO131091 NTJ131090:NTK131091 ODF131090:ODG131091 ONB131090:ONC131091 OWX131090:OWY131091 PGT131090:PGU131091 PQP131090:PQQ131091 QAL131090:QAM131091 QKH131090:QKI131091 QUD131090:QUE131091 RDZ131090:REA131091 RNV131090:RNW131091 RXR131090:RXS131091 SHN131090:SHO131091 SRJ131090:SRK131091 TBF131090:TBG131091 TLB131090:TLC131091 TUX131090:TUY131091 UET131090:UEU131091 UOP131090:UOQ131091 UYL131090:UYM131091 VIH131090:VII131091 VSD131090:VSE131091 WBZ131090:WCA131091 WLV131090:WLW131091 WVR131090:WVS131091 J196626:K196627 JF196626:JG196627 TB196626:TC196627 ACX196626:ACY196627 AMT196626:AMU196627 AWP196626:AWQ196627 BGL196626:BGM196627 BQH196626:BQI196627 CAD196626:CAE196627 CJZ196626:CKA196627 CTV196626:CTW196627 DDR196626:DDS196627 DNN196626:DNO196627 DXJ196626:DXK196627 EHF196626:EHG196627 ERB196626:ERC196627 FAX196626:FAY196627 FKT196626:FKU196627 FUP196626:FUQ196627 GEL196626:GEM196627 GOH196626:GOI196627 GYD196626:GYE196627 HHZ196626:HIA196627 HRV196626:HRW196627 IBR196626:IBS196627 ILN196626:ILO196627 IVJ196626:IVK196627 JFF196626:JFG196627 JPB196626:JPC196627 JYX196626:JYY196627 KIT196626:KIU196627 KSP196626:KSQ196627 LCL196626:LCM196627 LMH196626:LMI196627 LWD196626:LWE196627 MFZ196626:MGA196627 MPV196626:MPW196627 MZR196626:MZS196627 NJN196626:NJO196627 NTJ196626:NTK196627 ODF196626:ODG196627 ONB196626:ONC196627 OWX196626:OWY196627 PGT196626:PGU196627 PQP196626:PQQ196627 QAL196626:QAM196627 QKH196626:QKI196627 QUD196626:QUE196627 RDZ196626:REA196627 RNV196626:RNW196627 RXR196626:RXS196627 SHN196626:SHO196627 SRJ196626:SRK196627 TBF196626:TBG196627 TLB196626:TLC196627 TUX196626:TUY196627 UET196626:UEU196627 UOP196626:UOQ196627 UYL196626:UYM196627 VIH196626:VII196627 VSD196626:VSE196627 WBZ196626:WCA196627 WLV196626:WLW196627 WVR196626:WVS196627 J262162:K262163 JF262162:JG262163 TB262162:TC262163 ACX262162:ACY262163 AMT262162:AMU262163 AWP262162:AWQ262163 BGL262162:BGM262163 BQH262162:BQI262163 CAD262162:CAE262163 CJZ262162:CKA262163 CTV262162:CTW262163 DDR262162:DDS262163 DNN262162:DNO262163 DXJ262162:DXK262163 EHF262162:EHG262163 ERB262162:ERC262163 FAX262162:FAY262163 FKT262162:FKU262163 FUP262162:FUQ262163 GEL262162:GEM262163 GOH262162:GOI262163 GYD262162:GYE262163 HHZ262162:HIA262163 HRV262162:HRW262163 IBR262162:IBS262163 ILN262162:ILO262163 IVJ262162:IVK262163 JFF262162:JFG262163 JPB262162:JPC262163 JYX262162:JYY262163 KIT262162:KIU262163 KSP262162:KSQ262163 LCL262162:LCM262163 LMH262162:LMI262163 LWD262162:LWE262163 MFZ262162:MGA262163 MPV262162:MPW262163 MZR262162:MZS262163 NJN262162:NJO262163 NTJ262162:NTK262163 ODF262162:ODG262163 ONB262162:ONC262163 OWX262162:OWY262163 PGT262162:PGU262163 PQP262162:PQQ262163 QAL262162:QAM262163 QKH262162:QKI262163 QUD262162:QUE262163 RDZ262162:REA262163 RNV262162:RNW262163 RXR262162:RXS262163 SHN262162:SHO262163 SRJ262162:SRK262163 TBF262162:TBG262163 TLB262162:TLC262163 TUX262162:TUY262163 UET262162:UEU262163 UOP262162:UOQ262163 UYL262162:UYM262163 VIH262162:VII262163 VSD262162:VSE262163 WBZ262162:WCA262163 WLV262162:WLW262163 WVR262162:WVS262163 J327698:K327699 JF327698:JG327699 TB327698:TC327699 ACX327698:ACY327699 AMT327698:AMU327699 AWP327698:AWQ327699 BGL327698:BGM327699 BQH327698:BQI327699 CAD327698:CAE327699 CJZ327698:CKA327699 CTV327698:CTW327699 DDR327698:DDS327699 DNN327698:DNO327699 DXJ327698:DXK327699 EHF327698:EHG327699 ERB327698:ERC327699 FAX327698:FAY327699 FKT327698:FKU327699 FUP327698:FUQ327699 GEL327698:GEM327699 GOH327698:GOI327699 GYD327698:GYE327699 HHZ327698:HIA327699 HRV327698:HRW327699 IBR327698:IBS327699 ILN327698:ILO327699 IVJ327698:IVK327699 JFF327698:JFG327699 JPB327698:JPC327699 JYX327698:JYY327699 KIT327698:KIU327699 KSP327698:KSQ327699 LCL327698:LCM327699 LMH327698:LMI327699 LWD327698:LWE327699 MFZ327698:MGA327699 MPV327698:MPW327699 MZR327698:MZS327699 NJN327698:NJO327699 NTJ327698:NTK327699 ODF327698:ODG327699 ONB327698:ONC327699 OWX327698:OWY327699 PGT327698:PGU327699 PQP327698:PQQ327699 QAL327698:QAM327699 QKH327698:QKI327699 QUD327698:QUE327699 RDZ327698:REA327699 RNV327698:RNW327699 RXR327698:RXS327699 SHN327698:SHO327699 SRJ327698:SRK327699 TBF327698:TBG327699 TLB327698:TLC327699 TUX327698:TUY327699 UET327698:UEU327699 UOP327698:UOQ327699 UYL327698:UYM327699 VIH327698:VII327699 VSD327698:VSE327699 WBZ327698:WCA327699 WLV327698:WLW327699 WVR327698:WVS327699 J393234:K393235 JF393234:JG393235 TB393234:TC393235 ACX393234:ACY393235 AMT393234:AMU393235 AWP393234:AWQ393235 BGL393234:BGM393235 BQH393234:BQI393235 CAD393234:CAE393235 CJZ393234:CKA393235 CTV393234:CTW393235 DDR393234:DDS393235 DNN393234:DNO393235 DXJ393234:DXK393235 EHF393234:EHG393235 ERB393234:ERC393235 FAX393234:FAY393235 FKT393234:FKU393235 FUP393234:FUQ393235 GEL393234:GEM393235 GOH393234:GOI393235 GYD393234:GYE393235 HHZ393234:HIA393235 HRV393234:HRW393235 IBR393234:IBS393235 ILN393234:ILO393235 IVJ393234:IVK393235 JFF393234:JFG393235 JPB393234:JPC393235 JYX393234:JYY393235 KIT393234:KIU393235 KSP393234:KSQ393235 LCL393234:LCM393235 LMH393234:LMI393235 LWD393234:LWE393235 MFZ393234:MGA393235 MPV393234:MPW393235 MZR393234:MZS393235 NJN393234:NJO393235 NTJ393234:NTK393235 ODF393234:ODG393235 ONB393234:ONC393235 OWX393234:OWY393235 PGT393234:PGU393235 PQP393234:PQQ393235 QAL393234:QAM393235 QKH393234:QKI393235 QUD393234:QUE393235 RDZ393234:REA393235 RNV393234:RNW393235 RXR393234:RXS393235 SHN393234:SHO393235 SRJ393234:SRK393235 TBF393234:TBG393235 TLB393234:TLC393235 TUX393234:TUY393235 UET393234:UEU393235 UOP393234:UOQ393235 UYL393234:UYM393235 VIH393234:VII393235 VSD393234:VSE393235 WBZ393234:WCA393235 WLV393234:WLW393235 WVR393234:WVS393235 J458770:K458771 JF458770:JG458771 TB458770:TC458771 ACX458770:ACY458771 AMT458770:AMU458771 AWP458770:AWQ458771 BGL458770:BGM458771 BQH458770:BQI458771 CAD458770:CAE458771 CJZ458770:CKA458771 CTV458770:CTW458771 DDR458770:DDS458771 DNN458770:DNO458771 DXJ458770:DXK458771 EHF458770:EHG458771 ERB458770:ERC458771 FAX458770:FAY458771 FKT458770:FKU458771 FUP458770:FUQ458771 GEL458770:GEM458771 GOH458770:GOI458771 GYD458770:GYE458771 HHZ458770:HIA458771 HRV458770:HRW458771 IBR458770:IBS458771 ILN458770:ILO458771 IVJ458770:IVK458771 JFF458770:JFG458771 JPB458770:JPC458771 JYX458770:JYY458771 KIT458770:KIU458771 KSP458770:KSQ458771 LCL458770:LCM458771 LMH458770:LMI458771 LWD458770:LWE458771 MFZ458770:MGA458771 MPV458770:MPW458771 MZR458770:MZS458771 NJN458770:NJO458771 NTJ458770:NTK458771 ODF458770:ODG458771 ONB458770:ONC458771 OWX458770:OWY458771 PGT458770:PGU458771 PQP458770:PQQ458771 QAL458770:QAM458771 QKH458770:QKI458771 QUD458770:QUE458771 RDZ458770:REA458771 RNV458770:RNW458771 RXR458770:RXS458771 SHN458770:SHO458771 SRJ458770:SRK458771 TBF458770:TBG458771 TLB458770:TLC458771 TUX458770:TUY458771 UET458770:UEU458771 UOP458770:UOQ458771 UYL458770:UYM458771 VIH458770:VII458771 VSD458770:VSE458771 WBZ458770:WCA458771 WLV458770:WLW458771 WVR458770:WVS458771 J524306:K524307 JF524306:JG524307 TB524306:TC524307 ACX524306:ACY524307 AMT524306:AMU524307 AWP524306:AWQ524307 BGL524306:BGM524307 BQH524306:BQI524307 CAD524306:CAE524307 CJZ524306:CKA524307 CTV524306:CTW524307 DDR524306:DDS524307 DNN524306:DNO524307 DXJ524306:DXK524307 EHF524306:EHG524307 ERB524306:ERC524307 FAX524306:FAY524307 FKT524306:FKU524307 FUP524306:FUQ524307 GEL524306:GEM524307 GOH524306:GOI524307 GYD524306:GYE524307 HHZ524306:HIA524307 HRV524306:HRW524307 IBR524306:IBS524307 ILN524306:ILO524307 IVJ524306:IVK524307 JFF524306:JFG524307 JPB524306:JPC524307 JYX524306:JYY524307 KIT524306:KIU524307 KSP524306:KSQ524307 LCL524306:LCM524307 LMH524306:LMI524307 LWD524306:LWE524307 MFZ524306:MGA524307 MPV524306:MPW524307 MZR524306:MZS524307 NJN524306:NJO524307 NTJ524306:NTK524307 ODF524306:ODG524307 ONB524306:ONC524307 OWX524306:OWY524307 PGT524306:PGU524307 PQP524306:PQQ524307 QAL524306:QAM524307 QKH524306:QKI524307 QUD524306:QUE524307 RDZ524306:REA524307 RNV524306:RNW524307 RXR524306:RXS524307 SHN524306:SHO524307 SRJ524306:SRK524307 TBF524306:TBG524307 TLB524306:TLC524307 TUX524306:TUY524307 UET524306:UEU524307 UOP524306:UOQ524307 UYL524306:UYM524307 VIH524306:VII524307 VSD524306:VSE524307 WBZ524306:WCA524307 WLV524306:WLW524307 WVR524306:WVS524307 J589842:K589843 JF589842:JG589843 TB589842:TC589843 ACX589842:ACY589843 AMT589842:AMU589843 AWP589842:AWQ589843 BGL589842:BGM589843 BQH589842:BQI589843 CAD589842:CAE589843 CJZ589842:CKA589843 CTV589842:CTW589843 DDR589842:DDS589843 DNN589842:DNO589843 DXJ589842:DXK589843 EHF589842:EHG589843 ERB589842:ERC589843 FAX589842:FAY589843 FKT589842:FKU589843 FUP589842:FUQ589843 GEL589842:GEM589843 GOH589842:GOI589843 GYD589842:GYE589843 HHZ589842:HIA589843 HRV589842:HRW589843 IBR589842:IBS589843 ILN589842:ILO589843 IVJ589842:IVK589843 JFF589842:JFG589843 JPB589842:JPC589843 JYX589842:JYY589843 KIT589842:KIU589843 KSP589842:KSQ589843 LCL589842:LCM589843 LMH589842:LMI589843 LWD589842:LWE589843 MFZ589842:MGA589843 MPV589842:MPW589843 MZR589842:MZS589843 NJN589842:NJO589843 NTJ589842:NTK589843 ODF589842:ODG589843 ONB589842:ONC589843 OWX589842:OWY589843 PGT589842:PGU589843 PQP589842:PQQ589843 QAL589842:QAM589843 QKH589842:QKI589843 QUD589842:QUE589843 RDZ589842:REA589843 RNV589842:RNW589843 RXR589842:RXS589843 SHN589842:SHO589843 SRJ589842:SRK589843 TBF589842:TBG589843 TLB589842:TLC589843 TUX589842:TUY589843 UET589842:UEU589843 UOP589842:UOQ589843 UYL589842:UYM589843 VIH589842:VII589843 VSD589842:VSE589843 WBZ589842:WCA589843 WLV589842:WLW589843 WVR589842:WVS589843 J655378:K655379 JF655378:JG655379 TB655378:TC655379 ACX655378:ACY655379 AMT655378:AMU655379 AWP655378:AWQ655379 BGL655378:BGM655379 BQH655378:BQI655379 CAD655378:CAE655379 CJZ655378:CKA655379 CTV655378:CTW655379 DDR655378:DDS655379 DNN655378:DNO655379 DXJ655378:DXK655379 EHF655378:EHG655379 ERB655378:ERC655379 FAX655378:FAY655379 FKT655378:FKU655379 FUP655378:FUQ655379 GEL655378:GEM655379 GOH655378:GOI655379 GYD655378:GYE655379 HHZ655378:HIA655379 HRV655378:HRW655379 IBR655378:IBS655379 ILN655378:ILO655379 IVJ655378:IVK655379 JFF655378:JFG655379 JPB655378:JPC655379 JYX655378:JYY655379 KIT655378:KIU655379 KSP655378:KSQ655379 LCL655378:LCM655379 LMH655378:LMI655379 LWD655378:LWE655379 MFZ655378:MGA655379 MPV655378:MPW655379 MZR655378:MZS655379 NJN655378:NJO655379 NTJ655378:NTK655379 ODF655378:ODG655379 ONB655378:ONC655379 OWX655378:OWY655379 PGT655378:PGU655379 PQP655378:PQQ655379 QAL655378:QAM655379 QKH655378:QKI655379 QUD655378:QUE655379 RDZ655378:REA655379 RNV655378:RNW655379 RXR655378:RXS655379 SHN655378:SHO655379 SRJ655378:SRK655379 TBF655378:TBG655379 TLB655378:TLC655379 TUX655378:TUY655379 UET655378:UEU655379 UOP655378:UOQ655379 UYL655378:UYM655379 VIH655378:VII655379 VSD655378:VSE655379 WBZ655378:WCA655379 WLV655378:WLW655379 WVR655378:WVS655379 J720914:K720915 JF720914:JG720915 TB720914:TC720915 ACX720914:ACY720915 AMT720914:AMU720915 AWP720914:AWQ720915 BGL720914:BGM720915 BQH720914:BQI720915 CAD720914:CAE720915 CJZ720914:CKA720915 CTV720914:CTW720915 DDR720914:DDS720915 DNN720914:DNO720915 DXJ720914:DXK720915 EHF720914:EHG720915 ERB720914:ERC720915 FAX720914:FAY720915 FKT720914:FKU720915 FUP720914:FUQ720915 GEL720914:GEM720915 GOH720914:GOI720915 GYD720914:GYE720915 HHZ720914:HIA720915 HRV720914:HRW720915 IBR720914:IBS720915 ILN720914:ILO720915 IVJ720914:IVK720915 JFF720914:JFG720915 JPB720914:JPC720915 JYX720914:JYY720915 KIT720914:KIU720915 KSP720914:KSQ720915 LCL720914:LCM720915 LMH720914:LMI720915 LWD720914:LWE720915 MFZ720914:MGA720915 MPV720914:MPW720915 MZR720914:MZS720915 NJN720914:NJO720915 NTJ720914:NTK720915 ODF720914:ODG720915 ONB720914:ONC720915 OWX720914:OWY720915 PGT720914:PGU720915 PQP720914:PQQ720915 QAL720914:QAM720915 QKH720914:QKI720915 QUD720914:QUE720915 RDZ720914:REA720915 RNV720914:RNW720915 RXR720914:RXS720915 SHN720914:SHO720915 SRJ720914:SRK720915 TBF720914:TBG720915 TLB720914:TLC720915 TUX720914:TUY720915 UET720914:UEU720915 UOP720914:UOQ720915 UYL720914:UYM720915 VIH720914:VII720915 VSD720914:VSE720915 WBZ720914:WCA720915 WLV720914:WLW720915 WVR720914:WVS720915 J786450:K786451 JF786450:JG786451 TB786450:TC786451 ACX786450:ACY786451 AMT786450:AMU786451 AWP786450:AWQ786451 BGL786450:BGM786451 BQH786450:BQI786451 CAD786450:CAE786451 CJZ786450:CKA786451 CTV786450:CTW786451 DDR786450:DDS786451 DNN786450:DNO786451 DXJ786450:DXK786451 EHF786450:EHG786451 ERB786450:ERC786451 FAX786450:FAY786451 FKT786450:FKU786451 FUP786450:FUQ786451 GEL786450:GEM786451 GOH786450:GOI786451 GYD786450:GYE786451 HHZ786450:HIA786451 HRV786450:HRW786451 IBR786450:IBS786451 ILN786450:ILO786451 IVJ786450:IVK786451 JFF786450:JFG786451 JPB786450:JPC786451 JYX786450:JYY786451 KIT786450:KIU786451 KSP786450:KSQ786451 LCL786450:LCM786451 LMH786450:LMI786451 LWD786450:LWE786451 MFZ786450:MGA786451 MPV786450:MPW786451 MZR786450:MZS786451 NJN786450:NJO786451 NTJ786450:NTK786451 ODF786450:ODG786451 ONB786450:ONC786451 OWX786450:OWY786451 PGT786450:PGU786451 PQP786450:PQQ786451 QAL786450:QAM786451 QKH786450:QKI786451 QUD786450:QUE786451 RDZ786450:REA786451 RNV786450:RNW786451 RXR786450:RXS786451 SHN786450:SHO786451 SRJ786450:SRK786451 TBF786450:TBG786451 TLB786450:TLC786451 TUX786450:TUY786451 UET786450:UEU786451 UOP786450:UOQ786451 UYL786450:UYM786451 VIH786450:VII786451 VSD786450:VSE786451 WBZ786450:WCA786451 WLV786450:WLW786451 WVR786450:WVS786451 J851986:K851987 JF851986:JG851987 TB851986:TC851987 ACX851986:ACY851987 AMT851986:AMU851987 AWP851986:AWQ851987 BGL851986:BGM851987 BQH851986:BQI851987 CAD851986:CAE851987 CJZ851986:CKA851987 CTV851986:CTW851987 DDR851986:DDS851987 DNN851986:DNO851987 DXJ851986:DXK851987 EHF851986:EHG851987 ERB851986:ERC851987 FAX851986:FAY851987 FKT851986:FKU851987 FUP851986:FUQ851987 GEL851986:GEM851987 GOH851986:GOI851987 GYD851986:GYE851987 HHZ851986:HIA851987 HRV851986:HRW851987 IBR851986:IBS851987 ILN851986:ILO851987 IVJ851986:IVK851987 JFF851986:JFG851987 JPB851986:JPC851987 JYX851986:JYY851987 KIT851986:KIU851987 KSP851986:KSQ851987 LCL851986:LCM851987 LMH851986:LMI851987 LWD851986:LWE851987 MFZ851986:MGA851987 MPV851986:MPW851987 MZR851986:MZS851987 NJN851986:NJO851987 NTJ851986:NTK851987 ODF851986:ODG851987 ONB851986:ONC851987 OWX851986:OWY851987 PGT851986:PGU851987 PQP851986:PQQ851987 QAL851986:QAM851987 QKH851986:QKI851987 QUD851986:QUE851987 RDZ851986:REA851987 RNV851986:RNW851987 RXR851986:RXS851987 SHN851986:SHO851987 SRJ851986:SRK851987 TBF851986:TBG851987 TLB851986:TLC851987 TUX851986:TUY851987 UET851986:UEU851987 UOP851986:UOQ851987 UYL851986:UYM851987 VIH851986:VII851987 VSD851986:VSE851987 WBZ851986:WCA851987 WLV851986:WLW851987 WVR851986:WVS851987 J917522:K917523 JF917522:JG917523 TB917522:TC917523 ACX917522:ACY917523 AMT917522:AMU917523 AWP917522:AWQ917523 BGL917522:BGM917523 BQH917522:BQI917523 CAD917522:CAE917523 CJZ917522:CKA917523 CTV917522:CTW917523 DDR917522:DDS917523 DNN917522:DNO917523 DXJ917522:DXK917523 EHF917522:EHG917523 ERB917522:ERC917523 FAX917522:FAY917523 FKT917522:FKU917523 FUP917522:FUQ917523 GEL917522:GEM917523 GOH917522:GOI917523 GYD917522:GYE917523 HHZ917522:HIA917523 HRV917522:HRW917523 IBR917522:IBS917523 ILN917522:ILO917523 IVJ917522:IVK917523 JFF917522:JFG917523 JPB917522:JPC917523 JYX917522:JYY917523 KIT917522:KIU917523 KSP917522:KSQ917523 LCL917522:LCM917523 LMH917522:LMI917523 LWD917522:LWE917523 MFZ917522:MGA917523 MPV917522:MPW917523 MZR917522:MZS917523 NJN917522:NJO917523 NTJ917522:NTK917523 ODF917522:ODG917523 ONB917522:ONC917523 OWX917522:OWY917523 PGT917522:PGU917523 PQP917522:PQQ917523 QAL917522:QAM917523 QKH917522:QKI917523 QUD917522:QUE917523 RDZ917522:REA917523 RNV917522:RNW917523 RXR917522:RXS917523 SHN917522:SHO917523 SRJ917522:SRK917523 TBF917522:TBG917523 TLB917522:TLC917523 TUX917522:TUY917523 UET917522:UEU917523 UOP917522:UOQ917523 UYL917522:UYM917523 VIH917522:VII917523 VSD917522:VSE917523 WBZ917522:WCA917523 WLV917522:WLW917523 WVR917522:WVS917523 J983058:K983059 JF983058:JG983059 TB983058:TC983059 ACX983058:ACY983059 AMT983058:AMU983059 AWP983058:AWQ983059 BGL983058:BGM983059 BQH983058:BQI983059 CAD983058:CAE983059 CJZ983058:CKA983059 CTV983058:CTW983059 DDR983058:DDS983059 DNN983058:DNO983059 DXJ983058:DXK983059 EHF983058:EHG983059 ERB983058:ERC983059 FAX983058:FAY983059 FKT983058:FKU983059 FUP983058:FUQ983059 GEL983058:GEM983059 GOH983058:GOI983059 GYD983058:GYE983059 HHZ983058:HIA983059 HRV983058:HRW983059 IBR983058:IBS983059 ILN983058:ILO983059 IVJ983058:IVK983059 JFF983058:JFG983059 JPB983058:JPC983059 JYX983058:JYY983059 KIT983058:KIU983059 KSP983058:KSQ983059 LCL983058:LCM983059 LMH983058:LMI983059 LWD983058:LWE983059 MFZ983058:MGA983059 MPV983058:MPW983059 MZR983058:MZS983059 NJN983058:NJO983059 NTJ983058:NTK983059 ODF983058:ODG983059 ONB983058:ONC983059 OWX983058:OWY983059 PGT983058:PGU983059 PQP983058:PQQ983059 QAL983058:QAM983059 QKH983058:QKI983059 QUD983058:QUE983059 RDZ983058:REA983059 RNV983058:RNW983059 RXR983058:RXS983059 SHN983058:SHO983059 SRJ983058:SRK983059 TBF983058:TBG983059 TLB983058:TLC983059 TUX983058:TUY983059 UET983058:UEU983059 UOP983058:UOQ983059 UYL983058:UYM983059 VIH983058:VII983059 VSD983058:VSE983059 WBZ983058:WCA983059 WLV983058:WLW983059 WVR983058:WVS983059">
      <formula1>$H$18:$H$19</formula1>
    </dataValidation>
    <dataValidation type="list" allowBlank="1" showInputMessage="1" showErrorMessage="1" sqref="J14:K15 JF14:JG15 TB14:TC15 ACX14:ACY15 AMT14:AMU15 AWP14:AWQ15 BGL14:BGM15 BQH14:BQI15 CAD14:CAE15 CJZ14:CKA15 CTV14:CTW15 DDR14:DDS15 DNN14:DNO15 DXJ14:DXK15 EHF14:EHG15 ERB14:ERC15 FAX14:FAY15 FKT14:FKU15 FUP14:FUQ15 GEL14:GEM15 GOH14:GOI15 GYD14:GYE15 HHZ14:HIA15 HRV14:HRW15 IBR14:IBS15 ILN14:ILO15 IVJ14:IVK15 JFF14:JFG15 JPB14:JPC15 JYX14:JYY15 KIT14:KIU15 KSP14:KSQ15 LCL14:LCM15 LMH14:LMI15 LWD14:LWE15 MFZ14:MGA15 MPV14:MPW15 MZR14:MZS15 NJN14:NJO15 NTJ14:NTK15 ODF14:ODG15 ONB14:ONC15 OWX14:OWY15 PGT14:PGU15 PQP14:PQQ15 QAL14:QAM15 QKH14:QKI15 QUD14:QUE15 RDZ14:REA15 RNV14:RNW15 RXR14:RXS15 SHN14:SHO15 SRJ14:SRK15 TBF14:TBG15 TLB14:TLC15 TUX14:TUY15 UET14:UEU15 UOP14:UOQ15 UYL14:UYM15 VIH14:VII15 VSD14:VSE15 WBZ14:WCA15 WLV14:WLW15 WVR14:WVS15 J65550:K65551 JF65550:JG65551 TB65550:TC65551 ACX65550:ACY65551 AMT65550:AMU65551 AWP65550:AWQ65551 BGL65550:BGM65551 BQH65550:BQI65551 CAD65550:CAE65551 CJZ65550:CKA65551 CTV65550:CTW65551 DDR65550:DDS65551 DNN65550:DNO65551 DXJ65550:DXK65551 EHF65550:EHG65551 ERB65550:ERC65551 FAX65550:FAY65551 FKT65550:FKU65551 FUP65550:FUQ65551 GEL65550:GEM65551 GOH65550:GOI65551 GYD65550:GYE65551 HHZ65550:HIA65551 HRV65550:HRW65551 IBR65550:IBS65551 ILN65550:ILO65551 IVJ65550:IVK65551 JFF65550:JFG65551 JPB65550:JPC65551 JYX65550:JYY65551 KIT65550:KIU65551 KSP65550:KSQ65551 LCL65550:LCM65551 LMH65550:LMI65551 LWD65550:LWE65551 MFZ65550:MGA65551 MPV65550:MPW65551 MZR65550:MZS65551 NJN65550:NJO65551 NTJ65550:NTK65551 ODF65550:ODG65551 ONB65550:ONC65551 OWX65550:OWY65551 PGT65550:PGU65551 PQP65550:PQQ65551 QAL65550:QAM65551 QKH65550:QKI65551 QUD65550:QUE65551 RDZ65550:REA65551 RNV65550:RNW65551 RXR65550:RXS65551 SHN65550:SHO65551 SRJ65550:SRK65551 TBF65550:TBG65551 TLB65550:TLC65551 TUX65550:TUY65551 UET65550:UEU65551 UOP65550:UOQ65551 UYL65550:UYM65551 VIH65550:VII65551 VSD65550:VSE65551 WBZ65550:WCA65551 WLV65550:WLW65551 WVR65550:WVS65551 J131086:K131087 JF131086:JG131087 TB131086:TC131087 ACX131086:ACY131087 AMT131086:AMU131087 AWP131086:AWQ131087 BGL131086:BGM131087 BQH131086:BQI131087 CAD131086:CAE131087 CJZ131086:CKA131087 CTV131086:CTW131087 DDR131086:DDS131087 DNN131086:DNO131087 DXJ131086:DXK131087 EHF131086:EHG131087 ERB131086:ERC131087 FAX131086:FAY131087 FKT131086:FKU131087 FUP131086:FUQ131087 GEL131086:GEM131087 GOH131086:GOI131087 GYD131086:GYE131087 HHZ131086:HIA131087 HRV131086:HRW131087 IBR131086:IBS131087 ILN131086:ILO131087 IVJ131086:IVK131087 JFF131086:JFG131087 JPB131086:JPC131087 JYX131086:JYY131087 KIT131086:KIU131087 KSP131086:KSQ131087 LCL131086:LCM131087 LMH131086:LMI131087 LWD131086:LWE131087 MFZ131086:MGA131087 MPV131086:MPW131087 MZR131086:MZS131087 NJN131086:NJO131087 NTJ131086:NTK131087 ODF131086:ODG131087 ONB131086:ONC131087 OWX131086:OWY131087 PGT131086:PGU131087 PQP131086:PQQ131087 QAL131086:QAM131087 QKH131086:QKI131087 QUD131086:QUE131087 RDZ131086:REA131087 RNV131086:RNW131087 RXR131086:RXS131087 SHN131086:SHO131087 SRJ131086:SRK131087 TBF131086:TBG131087 TLB131086:TLC131087 TUX131086:TUY131087 UET131086:UEU131087 UOP131086:UOQ131087 UYL131086:UYM131087 VIH131086:VII131087 VSD131086:VSE131087 WBZ131086:WCA131087 WLV131086:WLW131087 WVR131086:WVS131087 J196622:K196623 JF196622:JG196623 TB196622:TC196623 ACX196622:ACY196623 AMT196622:AMU196623 AWP196622:AWQ196623 BGL196622:BGM196623 BQH196622:BQI196623 CAD196622:CAE196623 CJZ196622:CKA196623 CTV196622:CTW196623 DDR196622:DDS196623 DNN196622:DNO196623 DXJ196622:DXK196623 EHF196622:EHG196623 ERB196622:ERC196623 FAX196622:FAY196623 FKT196622:FKU196623 FUP196622:FUQ196623 GEL196622:GEM196623 GOH196622:GOI196623 GYD196622:GYE196623 HHZ196622:HIA196623 HRV196622:HRW196623 IBR196622:IBS196623 ILN196622:ILO196623 IVJ196622:IVK196623 JFF196622:JFG196623 JPB196622:JPC196623 JYX196622:JYY196623 KIT196622:KIU196623 KSP196622:KSQ196623 LCL196622:LCM196623 LMH196622:LMI196623 LWD196622:LWE196623 MFZ196622:MGA196623 MPV196622:MPW196623 MZR196622:MZS196623 NJN196622:NJO196623 NTJ196622:NTK196623 ODF196622:ODG196623 ONB196622:ONC196623 OWX196622:OWY196623 PGT196622:PGU196623 PQP196622:PQQ196623 QAL196622:QAM196623 QKH196622:QKI196623 QUD196622:QUE196623 RDZ196622:REA196623 RNV196622:RNW196623 RXR196622:RXS196623 SHN196622:SHO196623 SRJ196622:SRK196623 TBF196622:TBG196623 TLB196622:TLC196623 TUX196622:TUY196623 UET196622:UEU196623 UOP196622:UOQ196623 UYL196622:UYM196623 VIH196622:VII196623 VSD196622:VSE196623 WBZ196622:WCA196623 WLV196622:WLW196623 WVR196622:WVS196623 J262158:K262159 JF262158:JG262159 TB262158:TC262159 ACX262158:ACY262159 AMT262158:AMU262159 AWP262158:AWQ262159 BGL262158:BGM262159 BQH262158:BQI262159 CAD262158:CAE262159 CJZ262158:CKA262159 CTV262158:CTW262159 DDR262158:DDS262159 DNN262158:DNO262159 DXJ262158:DXK262159 EHF262158:EHG262159 ERB262158:ERC262159 FAX262158:FAY262159 FKT262158:FKU262159 FUP262158:FUQ262159 GEL262158:GEM262159 GOH262158:GOI262159 GYD262158:GYE262159 HHZ262158:HIA262159 HRV262158:HRW262159 IBR262158:IBS262159 ILN262158:ILO262159 IVJ262158:IVK262159 JFF262158:JFG262159 JPB262158:JPC262159 JYX262158:JYY262159 KIT262158:KIU262159 KSP262158:KSQ262159 LCL262158:LCM262159 LMH262158:LMI262159 LWD262158:LWE262159 MFZ262158:MGA262159 MPV262158:MPW262159 MZR262158:MZS262159 NJN262158:NJO262159 NTJ262158:NTK262159 ODF262158:ODG262159 ONB262158:ONC262159 OWX262158:OWY262159 PGT262158:PGU262159 PQP262158:PQQ262159 QAL262158:QAM262159 QKH262158:QKI262159 QUD262158:QUE262159 RDZ262158:REA262159 RNV262158:RNW262159 RXR262158:RXS262159 SHN262158:SHO262159 SRJ262158:SRK262159 TBF262158:TBG262159 TLB262158:TLC262159 TUX262158:TUY262159 UET262158:UEU262159 UOP262158:UOQ262159 UYL262158:UYM262159 VIH262158:VII262159 VSD262158:VSE262159 WBZ262158:WCA262159 WLV262158:WLW262159 WVR262158:WVS262159 J327694:K327695 JF327694:JG327695 TB327694:TC327695 ACX327694:ACY327695 AMT327694:AMU327695 AWP327694:AWQ327695 BGL327694:BGM327695 BQH327694:BQI327695 CAD327694:CAE327695 CJZ327694:CKA327695 CTV327694:CTW327695 DDR327694:DDS327695 DNN327694:DNO327695 DXJ327694:DXK327695 EHF327694:EHG327695 ERB327694:ERC327695 FAX327694:FAY327695 FKT327694:FKU327695 FUP327694:FUQ327695 GEL327694:GEM327695 GOH327694:GOI327695 GYD327694:GYE327695 HHZ327694:HIA327695 HRV327694:HRW327695 IBR327694:IBS327695 ILN327694:ILO327695 IVJ327694:IVK327695 JFF327694:JFG327695 JPB327694:JPC327695 JYX327694:JYY327695 KIT327694:KIU327695 KSP327694:KSQ327695 LCL327694:LCM327695 LMH327694:LMI327695 LWD327694:LWE327695 MFZ327694:MGA327695 MPV327694:MPW327695 MZR327694:MZS327695 NJN327694:NJO327695 NTJ327694:NTK327695 ODF327694:ODG327695 ONB327694:ONC327695 OWX327694:OWY327695 PGT327694:PGU327695 PQP327694:PQQ327695 QAL327694:QAM327695 QKH327694:QKI327695 QUD327694:QUE327695 RDZ327694:REA327695 RNV327694:RNW327695 RXR327694:RXS327695 SHN327694:SHO327695 SRJ327694:SRK327695 TBF327694:TBG327695 TLB327694:TLC327695 TUX327694:TUY327695 UET327694:UEU327695 UOP327694:UOQ327695 UYL327694:UYM327695 VIH327694:VII327695 VSD327694:VSE327695 WBZ327694:WCA327695 WLV327694:WLW327695 WVR327694:WVS327695 J393230:K393231 JF393230:JG393231 TB393230:TC393231 ACX393230:ACY393231 AMT393230:AMU393231 AWP393230:AWQ393231 BGL393230:BGM393231 BQH393230:BQI393231 CAD393230:CAE393231 CJZ393230:CKA393231 CTV393230:CTW393231 DDR393230:DDS393231 DNN393230:DNO393231 DXJ393230:DXK393231 EHF393230:EHG393231 ERB393230:ERC393231 FAX393230:FAY393231 FKT393230:FKU393231 FUP393230:FUQ393231 GEL393230:GEM393231 GOH393230:GOI393231 GYD393230:GYE393231 HHZ393230:HIA393231 HRV393230:HRW393231 IBR393230:IBS393231 ILN393230:ILO393231 IVJ393230:IVK393231 JFF393230:JFG393231 JPB393230:JPC393231 JYX393230:JYY393231 KIT393230:KIU393231 KSP393230:KSQ393231 LCL393230:LCM393231 LMH393230:LMI393231 LWD393230:LWE393231 MFZ393230:MGA393231 MPV393230:MPW393231 MZR393230:MZS393231 NJN393230:NJO393231 NTJ393230:NTK393231 ODF393230:ODG393231 ONB393230:ONC393231 OWX393230:OWY393231 PGT393230:PGU393231 PQP393230:PQQ393231 QAL393230:QAM393231 QKH393230:QKI393231 QUD393230:QUE393231 RDZ393230:REA393231 RNV393230:RNW393231 RXR393230:RXS393231 SHN393230:SHO393231 SRJ393230:SRK393231 TBF393230:TBG393231 TLB393230:TLC393231 TUX393230:TUY393231 UET393230:UEU393231 UOP393230:UOQ393231 UYL393230:UYM393231 VIH393230:VII393231 VSD393230:VSE393231 WBZ393230:WCA393231 WLV393230:WLW393231 WVR393230:WVS393231 J458766:K458767 JF458766:JG458767 TB458766:TC458767 ACX458766:ACY458767 AMT458766:AMU458767 AWP458766:AWQ458767 BGL458766:BGM458767 BQH458766:BQI458767 CAD458766:CAE458767 CJZ458766:CKA458767 CTV458766:CTW458767 DDR458766:DDS458767 DNN458766:DNO458767 DXJ458766:DXK458767 EHF458766:EHG458767 ERB458766:ERC458767 FAX458766:FAY458767 FKT458766:FKU458767 FUP458766:FUQ458767 GEL458766:GEM458767 GOH458766:GOI458767 GYD458766:GYE458767 HHZ458766:HIA458767 HRV458766:HRW458767 IBR458766:IBS458767 ILN458766:ILO458767 IVJ458766:IVK458767 JFF458766:JFG458767 JPB458766:JPC458767 JYX458766:JYY458767 KIT458766:KIU458767 KSP458766:KSQ458767 LCL458766:LCM458767 LMH458766:LMI458767 LWD458766:LWE458767 MFZ458766:MGA458767 MPV458766:MPW458767 MZR458766:MZS458767 NJN458766:NJO458767 NTJ458766:NTK458767 ODF458766:ODG458767 ONB458766:ONC458767 OWX458766:OWY458767 PGT458766:PGU458767 PQP458766:PQQ458767 QAL458766:QAM458767 QKH458766:QKI458767 QUD458766:QUE458767 RDZ458766:REA458767 RNV458766:RNW458767 RXR458766:RXS458767 SHN458766:SHO458767 SRJ458766:SRK458767 TBF458766:TBG458767 TLB458766:TLC458767 TUX458766:TUY458767 UET458766:UEU458767 UOP458766:UOQ458767 UYL458766:UYM458767 VIH458766:VII458767 VSD458766:VSE458767 WBZ458766:WCA458767 WLV458766:WLW458767 WVR458766:WVS458767 J524302:K524303 JF524302:JG524303 TB524302:TC524303 ACX524302:ACY524303 AMT524302:AMU524303 AWP524302:AWQ524303 BGL524302:BGM524303 BQH524302:BQI524303 CAD524302:CAE524303 CJZ524302:CKA524303 CTV524302:CTW524303 DDR524302:DDS524303 DNN524302:DNO524303 DXJ524302:DXK524303 EHF524302:EHG524303 ERB524302:ERC524303 FAX524302:FAY524303 FKT524302:FKU524303 FUP524302:FUQ524303 GEL524302:GEM524303 GOH524302:GOI524303 GYD524302:GYE524303 HHZ524302:HIA524303 HRV524302:HRW524303 IBR524302:IBS524303 ILN524302:ILO524303 IVJ524302:IVK524303 JFF524302:JFG524303 JPB524302:JPC524303 JYX524302:JYY524303 KIT524302:KIU524303 KSP524302:KSQ524303 LCL524302:LCM524303 LMH524302:LMI524303 LWD524302:LWE524303 MFZ524302:MGA524303 MPV524302:MPW524303 MZR524302:MZS524303 NJN524302:NJO524303 NTJ524302:NTK524303 ODF524302:ODG524303 ONB524302:ONC524303 OWX524302:OWY524303 PGT524302:PGU524303 PQP524302:PQQ524303 QAL524302:QAM524303 QKH524302:QKI524303 QUD524302:QUE524303 RDZ524302:REA524303 RNV524302:RNW524303 RXR524302:RXS524303 SHN524302:SHO524303 SRJ524302:SRK524303 TBF524302:TBG524303 TLB524302:TLC524303 TUX524302:TUY524303 UET524302:UEU524303 UOP524302:UOQ524303 UYL524302:UYM524303 VIH524302:VII524303 VSD524302:VSE524303 WBZ524302:WCA524303 WLV524302:WLW524303 WVR524302:WVS524303 J589838:K589839 JF589838:JG589839 TB589838:TC589839 ACX589838:ACY589839 AMT589838:AMU589839 AWP589838:AWQ589839 BGL589838:BGM589839 BQH589838:BQI589839 CAD589838:CAE589839 CJZ589838:CKA589839 CTV589838:CTW589839 DDR589838:DDS589839 DNN589838:DNO589839 DXJ589838:DXK589839 EHF589838:EHG589839 ERB589838:ERC589839 FAX589838:FAY589839 FKT589838:FKU589839 FUP589838:FUQ589839 GEL589838:GEM589839 GOH589838:GOI589839 GYD589838:GYE589839 HHZ589838:HIA589839 HRV589838:HRW589839 IBR589838:IBS589839 ILN589838:ILO589839 IVJ589838:IVK589839 JFF589838:JFG589839 JPB589838:JPC589839 JYX589838:JYY589839 KIT589838:KIU589839 KSP589838:KSQ589839 LCL589838:LCM589839 LMH589838:LMI589839 LWD589838:LWE589839 MFZ589838:MGA589839 MPV589838:MPW589839 MZR589838:MZS589839 NJN589838:NJO589839 NTJ589838:NTK589839 ODF589838:ODG589839 ONB589838:ONC589839 OWX589838:OWY589839 PGT589838:PGU589839 PQP589838:PQQ589839 QAL589838:QAM589839 QKH589838:QKI589839 QUD589838:QUE589839 RDZ589838:REA589839 RNV589838:RNW589839 RXR589838:RXS589839 SHN589838:SHO589839 SRJ589838:SRK589839 TBF589838:TBG589839 TLB589838:TLC589839 TUX589838:TUY589839 UET589838:UEU589839 UOP589838:UOQ589839 UYL589838:UYM589839 VIH589838:VII589839 VSD589838:VSE589839 WBZ589838:WCA589839 WLV589838:WLW589839 WVR589838:WVS589839 J655374:K655375 JF655374:JG655375 TB655374:TC655375 ACX655374:ACY655375 AMT655374:AMU655375 AWP655374:AWQ655375 BGL655374:BGM655375 BQH655374:BQI655375 CAD655374:CAE655375 CJZ655374:CKA655375 CTV655374:CTW655375 DDR655374:DDS655375 DNN655374:DNO655375 DXJ655374:DXK655375 EHF655374:EHG655375 ERB655374:ERC655375 FAX655374:FAY655375 FKT655374:FKU655375 FUP655374:FUQ655375 GEL655374:GEM655375 GOH655374:GOI655375 GYD655374:GYE655375 HHZ655374:HIA655375 HRV655374:HRW655375 IBR655374:IBS655375 ILN655374:ILO655375 IVJ655374:IVK655375 JFF655374:JFG655375 JPB655374:JPC655375 JYX655374:JYY655375 KIT655374:KIU655375 KSP655374:KSQ655375 LCL655374:LCM655375 LMH655374:LMI655375 LWD655374:LWE655375 MFZ655374:MGA655375 MPV655374:MPW655375 MZR655374:MZS655375 NJN655374:NJO655375 NTJ655374:NTK655375 ODF655374:ODG655375 ONB655374:ONC655375 OWX655374:OWY655375 PGT655374:PGU655375 PQP655374:PQQ655375 QAL655374:QAM655375 QKH655374:QKI655375 QUD655374:QUE655375 RDZ655374:REA655375 RNV655374:RNW655375 RXR655374:RXS655375 SHN655374:SHO655375 SRJ655374:SRK655375 TBF655374:TBG655375 TLB655374:TLC655375 TUX655374:TUY655375 UET655374:UEU655375 UOP655374:UOQ655375 UYL655374:UYM655375 VIH655374:VII655375 VSD655374:VSE655375 WBZ655374:WCA655375 WLV655374:WLW655375 WVR655374:WVS655375 J720910:K720911 JF720910:JG720911 TB720910:TC720911 ACX720910:ACY720911 AMT720910:AMU720911 AWP720910:AWQ720911 BGL720910:BGM720911 BQH720910:BQI720911 CAD720910:CAE720911 CJZ720910:CKA720911 CTV720910:CTW720911 DDR720910:DDS720911 DNN720910:DNO720911 DXJ720910:DXK720911 EHF720910:EHG720911 ERB720910:ERC720911 FAX720910:FAY720911 FKT720910:FKU720911 FUP720910:FUQ720911 GEL720910:GEM720911 GOH720910:GOI720911 GYD720910:GYE720911 HHZ720910:HIA720911 HRV720910:HRW720911 IBR720910:IBS720911 ILN720910:ILO720911 IVJ720910:IVK720911 JFF720910:JFG720911 JPB720910:JPC720911 JYX720910:JYY720911 KIT720910:KIU720911 KSP720910:KSQ720911 LCL720910:LCM720911 LMH720910:LMI720911 LWD720910:LWE720911 MFZ720910:MGA720911 MPV720910:MPW720911 MZR720910:MZS720911 NJN720910:NJO720911 NTJ720910:NTK720911 ODF720910:ODG720911 ONB720910:ONC720911 OWX720910:OWY720911 PGT720910:PGU720911 PQP720910:PQQ720911 QAL720910:QAM720911 QKH720910:QKI720911 QUD720910:QUE720911 RDZ720910:REA720911 RNV720910:RNW720911 RXR720910:RXS720911 SHN720910:SHO720911 SRJ720910:SRK720911 TBF720910:TBG720911 TLB720910:TLC720911 TUX720910:TUY720911 UET720910:UEU720911 UOP720910:UOQ720911 UYL720910:UYM720911 VIH720910:VII720911 VSD720910:VSE720911 WBZ720910:WCA720911 WLV720910:WLW720911 WVR720910:WVS720911 J786446:K786447 JF786446:JG786447 TB786446:TC786447 ACX786446:ACY786447 AMT786446:AMU786447 AWP786446:AWQ786447 BGL786446:BGM786447 BQH786446:BQI786447 CAD786446:CAE786447 CJZ786446:CKA786447 CTV786446:CTW786447 DDR786446:DDS786447 DNN786446:DNO786447 DXJ786446:DXK786447 EHF786446:EHG786447 ERB786446:ERC786447 FAX786446:FAY786447 FKT786446:FKU786447 FUP786446:FUQ786447 GEL786446:GEM786447 GOH786446:GOI786447 GYD786446:GYE786447 HHZ786446:HIA786447 HRV786446:HRW786447 IBR786446:IBS786447 ILN786446:ILO786447 IVJ786446:IVK786447 JFF786446:JFG786447 JPB786446:JPC786447 JYX786446:JYY786447 KIT786446:KIU786447 KSP786446:KSQ786447 LCL786446:LCM786447 LMH786446:LMI786447 LWD786446:LWE786447 MFZ786446:MGA786447 MPV786446:MPW786447 MZR786446:MZS786447 NJN786446:NJO786447 NTJ786446:NTK786447 ODF786446:ODG786447 ONB786446:ONC786447 OWX786446:OWY786447 PGT786446:PGU786447 PQP786446:PQQ786447 QAL786446:QAM786447 QKH786446:QKI786447 QUD786446:QUE786447 RDZ786446:REA786447 RNV786446:RNW786447 RXR786446:RXS786447 SHN786446:SHO786447 SRJ786446:SRK786447 TBF786446:TBG786447 TLB786446:TLC786447 TUX786446:TUY786447 UET786446:UEU786447 UOP786446:UOQ786447 UYL786446:UYM786447 VIH786446:VII786447 VSD786446:VSE786447 WBZ786446:WCA786447 WLV786446:WLW786447 WVR786446:WVS786447 J851982:K851983 JF851982:JG851983 TB851982:TC851983 ACX851982:ACY851983 AMT851982:AMU851983 AWP851982:AWQ851983 BGL851982:BGM851983 BQH851982:BQI851983 CAD851982:CAE851983 CJZ851982:CKA851983 CTV851982:CTW851983 DDR851982:DDS851983 DNN851982:DNO851983 DXJ851982:DXK851983 EHF851982:EHG851983 ERB851982:ERC851983 FAX851982:FAY851983 FKT851982:FKU851983 FUP851982:FUQ851983 GEL851982:GEM851983 GOH851982:GOI851983 GYD851982:GYE851983 HHZ851982:HIA851983 HRV851982:HRW851983 IBR851982:IBS851983 ILN851982:ILO851983 IVJ851982:IVK851983 JFF851982:JFG851983 JPB851982:JPC851983 JYX851982:JYY851983 KIT851982:KIU851983 KSP851982:KSQ851983 LCL851982:LCM851983 LMH851982:LMI851983 LWD851982:LWE851983 MFZ851982:MGA851983 MPV851982:MPW851983 MZR851982:MZS851983 NJN851982:NJO851983 NTJ851982:NTK851983 ODF851982:ODG851983 ONB851982:ONC851983 OWX851982:OWY851983 PGT851982:PGU851983 PQP851982:PQQ851983 QAL851982:QAM851983 QKH851982:QKI851983 QUD851982:QUE851983 RDZ851982:REA851983 RNV851982:RNW851983 RXR851982:RXS851983 SHN851982:SHO851983 SRJ851982:SRK851983 TBF851982:TBG851983 TLB851982:TLC851983 TUX851982:TUY851983 UET851982:UEU851983 UOP851982:UOQ851983 UYL851982:UYM851983 VIH851982:VII851983 VSD851982:VSE851983 WBZ851982:WCA851983 WLV851982:WLW851983 WVR851982:WVS851983 J917518:K917519 JF917518:JG917519 TB917518:TC917519 ACX917518:ACY917519 AMT917518:AMU917519 AWP917518:AWQ917519 BGL917518:BGM917519 BQH917518:BQI917519 CAD917518:CAE917519 CJZ917518:CKA917519 CTV917518:CTW917519 DDR917518:DDS917519 DNN917518:DNO917519 DXJ917518:DXK917519 EHF917518:EHG917519 ERB917518:ERC917519 FAX917518:FAY917519 FKT917518:FKU917519 FUP917518:FUQ917519 GEL917518:GEM917519 GOH917518:GOI917519 GYD917518:GYE917519 HHZ917518:HIA917519 HRV917518:HRW917519 IBR917518:IBS917519 ILN917518:ILO917519 IVJ917518:IVK917519 JFF917518:JFG917519 JPB917518:JPC917519 JYX917518:JYY917519 KIT917518:KIU917519 KSP917518:KSQ917519 LCL917518:LCM917519 LMH917518:LMI917519 LWD917518:LWE917519 MFZ917518:MGA917519 MPV917518:MPW917519 MZR917518:MZS917519 NJN917518:NJO917519 NTJ917518:NTK917519 ODF917518:ODG917519 ONB917518:ONC917519 OWX917518:OWY917519 PGT917518:PGU917519 PQP917518:PQQ917519 QAL917518:QAM917519 QKH917518:QKI917519 QUD917518:QUE917519 RDZ917518:REA917519 RNV917518:RNW917519 RXR917518:RXS917519 SHN917518:SHO917519 SRJ917518:SRK917519 TBF917518:TBG917519 TLB917518:TLC917519 TUX917518:TUY917519 UET917518:UEU917519 UOP917518:UOQ917519 UYL917518:UYM917519 VIH917518:VII917519 VSD917518:VSE917519 WBZ917518:WCA917519 WLV917518:WLW917519 WVR917518:WVS917519 J983054:K983055 JF983054:JG983055 TB983054:TC983055 ACX983054:ACY983055 AMT983054:AMU983055 AWP983054:AWQ983055 BGL983054:BGM983055 BQH983054:BQI983055 CAD983054:CAE983055 CJZ983054:CKA983055 CTV983054:CTW983055 DDR983054:DDS983055 DNN983054:DNO983055 DXJ983054:DXK983055 EHF983054:EHG983055 ERB983054:ERC983055 FAX983054:FAY983055 FKT983054:FKU983055 FUP983054:FUQ983055 GEL983054:GEM983055 GOH983054:GOI983055 GYD983054:GYE983055 HHZ983054:HIA983055 HRV983054:HRW983055 IBR983054:IBS983055 ILN983054:ILO983055 IVJ983054:IVK983055 JFF983054:JFG983055 JPB983054:JPC983055 JYX983054:JYY983055 KIT983054:KIU983055 KSP983054:KSQ983055 LCL983054:LCM983055 LMH983054:LMI983055 LWD983054:LWE983055 MFZ983054:MGA983055 MPV983054:MPW983055 MZR983054:MZS983055 NJN983054:NJO983055 NTJ983054:NTK983055 ODF983054:ODG983055 ONB983054:ONC983055 OWX983054:OWY983055 PGT983054:PGU983055 PQP983054:PQQ983055 QAL983054:QAM983055 QKH983054:QKI983055 QUD983054:QUE983055 RDZ983054:REA983055 RNV983054:RNW983055 RXR983054:RXS983055 SHN983054:SHO983055 SRJ983054:SRK983055 TBF983054:TBG983055 TLB983054:TLC983055 TUX983054:TUY983055 UET983054:UEU983055 UOP983054:UOQ983055 UYL983054:UYM983055 VIH983054:VII983055 VSD983054:VSE983055 WBZ983054:WCA983055 WLV983054:WLW983055 WVR983054:WVS983055">
      <formula1>$H$14:$H$15</formula1>
    </dataValidation>
    <dataValidation type="list" allowBlank="1" showInputMessage="1" showErrorMessage="1" sqref="J9:K11 JF9:JG11 TB9:TC11 ACX9:ACY11 AMT9:AMU11 AWP9:AWQ11 BGL9:BGM11 BQH9:BQI11 CAD9:CAE11 CJZ9:CKA11 CTV9:CTW11 DDR9:DDS11 DNN9:DNO11 DXJ9:DXK11 EHF9:EHG11 ERB9:ERC11 FAX9:FAY11 FKT9:FKU11 FUP9:FUQ11 GEL9:GEM11 GOH9:GOI11 GYD9:GYE11 HHZ9:HIA11 HRV9:HRW11 IBR9:IBS11 ILN9:ILO11 IVJ9:IVK11 JFF9:JFG11 JPB9:JPC11 JYX9:JYY11 KIT9:KIU11 KSP9:KSQ11 LCL9:LCM11 LMH9:LMI11 LWD9:LWE11 MFZ9:MGA11 MPV9:MPW11 MZR9:MZS11 NJN9:NJO11 NTJ9:NTK11 ODF9:ODG11 ONB9:ONC11 OWX9:OWY11 PGT9:PGU11 PQP9:PQQ11 QAL9:QAM11 QKH9:QKI11 QUD9:QUE11 RDZ9:REA11 RNV9:RNW11 RXR9:RXS11 SHN9:SHO11 SRJ9:SRK11 TBF9:TBG11 TLB9:TLC11 TUX9:TUY11 UET9:UEU11 UOP9:UOQ11 UYL9:UYM11 VIH9:VII11 VSD9:VSE11 WBZ9:WCA11 WLV9:WLW11 WVR9:WVS11 J65545:K65547 JF65545:JG65547 TB65545:TC65547 ACX65545:ACY65547 AMT65545:AMU65547 AWP65545:AWQ65547 BGL65545:BGM65547 BQH65545:BQI65547 CAD65545:CAE65547 CJZ65545:CKA65547 CTV65545:CTW65547 DDR65545:DDS65547 DNN65545:DNO65547 DXJ65545:DXK65547 EHF65545:EHG65547 ERB65545:ERC65547 FAX65545:FAY65547 FKT65545:FKU65547 FUP65545:FUQ65547 GEL65545:GEM65547 GOH65545:GOI65547 GYD65545:GYE65547 HHZ65545:HIA65547 HRV65545:HRW65547 IBR65545:IBS65547 ILN65545:ILO65547 IVJ65545:IVK65547 JFF65545:JFG65547 JPB65545:JPC65547 JYX65545:JYY65547 KIT65545:KIU65547 KSP65545:KSQ65547 LCL65545:LCM65547 LMH65545:LMI65547 LWD65545:LWE65547 MFZ65545:MGA65547 MPV65545:MPW65547 MZR65545:MZS65547 NJN65545:NJO65547 NTJ65545:NTK65547 ODF65545:ODG65547 ONB65545:ONC65547 OWX65545:OWY65547 PGT65545:PGU65547 PQP65545:PQQ65547 QAL65545:QAM65547 QKH65545:QKI65547 QUD65545:QUE65547 RDZ65545:REA65547 RNV65545:RNW65547 RXR65545:RXS65547 SHN65545:SHO65547 SRJ65545:SRK65547 TBF65545:TBG65547 TLB65545:TLC65547 TUX65545:TUY65547 UET65545:UEU65547 UOP65545:UOQ65547 UYL65545:UYM65547 VIH65545:VII65547 VSD65545:VSE65547 WBZ65545:WCA65547 WLV65545:WLW65547 WVR65545:WVS65547 J131081:K131083 JF131081:JG131083 TB131081:TC131083 ACX131081:ACY131083 AMT131081:AMU131083 AWP131081:AWQ131083 BGL131081:BGM131083 BQH131081:BQI131083 CAD131081:CAE131083 CJZ131081:CKA131083 CTV131081:CTW131083 DDR131081:DDS131083 DNN131081:DNO131083 DXJ131081:DXK131083 EHF131081:EHG131083 ERB131081:ERC131083 FAX131081:FAY131083 FKT131081:FKU131083 FUP131081:FUQ131083 GEL131081:GEM131083 GOH131081:GOI131083 GYD131081:GYE131083 HHZ131081:HIA131083 HRV131081:HRW131083 IBR131081:IBS131083 ILN131081:ILO131083 IVJ131081:IVK131083 JFF131081:JFG131083 JPB131081:JPC131083 JYX131081:JYY131083 KIT131081:KIU131083 KSP131081:KSQ131083 LCL131081:LCM131083 LMH131081:LMI131083 LWD131081:LWE131083 MFZ131081:MGA131083 MPV131081:MPW131083 MZR131081:MZS131083 NJN131081:NJO131083 NTJ131081:NTK131083 ODF131081:ODG131083 ONB131081:ONC131083 OWX131081:OWY131083 PGT131081:PGU131083 PQP131081:PQQ131083 QAL131081:QAM131083 QKH131081:QKI131083 QUD131081:QUE131083 RDZ131081:REA131083 RNV131081:RNW131083 RXR131081:RXS131083 SHN131081:SHO131083 SRJ131081:SRK131083 TBF131081:TBG131083 TLB131081:TLC131083 TUX131081:TUY131083 UET131081:UEU131083 UOP131081:UOQ131083 UYL131081:UYM131083 VIH131081:VII131083 VSD131081:VSE131083 WBZ131081:WCA131083 WLV131081:WLW131083 WVR131081:WVS131083 J196617:K196619 JF196617:JG196619 TB196617:TC196619 ACX196617:ACY196619 AMT196617:AMU196619 AWP196617:AWQ196619 BGL196617:BGM196619 BQH196617:BQI196619 CAD196617:CAE196619 CJZ196617:CKA196619 CTV196617:CTW196619 DDR196617:DDS196619 DNN196617:DNO196619 DXJ196617:DXK196619 EHF196617:EHG196619 ERB196617:ERC196619 FAX196617:FAY196619 FKT196617:FKU196619 FUP196617:FUQ196619 GEL196617:GEM196619 GOH196617:GOI196619 GYD196617:GYE196619 HHZ196617:HIA196619 HRV196617:HRW196619 IBR196617:IBS196619 ILN196617:ILO196619 IVJ196617:IVK196619 JFF196617:JFG196619 JPB196617:JPC196619 JYX196617:JYY196619 KIT196617:KIU196619 KSP196617:KSQ196619 LCL196617:LCM196619 LMH196617:LMI196619 LWD196617:LWE196619 MFZ196617:MGA196619 MPV196617:MPW196619 MZR196617:MZS196619 NJN196617:NJO196619 NTJ196617:NTK196619 ODF196617:ODG196619 ONB196617:ONC196619 OWX196617:OWY196619 PGT196617:PGU196619 PQP196617:PQQ196619 QAL196617:QAM196619 QKH196617:QKI196619 QUD196617:QUE196619 RDZ196617:REA196619 RNV196617:RNW196619 RXR196617:RXS196619 SHN196617:SHO196619 SRJ196617:SRK196619 TBF196617:TBG196619 TLB196617:TLC196619 TUX196617:TUY196619 UET196617:UEU196619 UOP196617:UOQ196619 UYL196617:UYM196619 VIH196617:VII196619 VSD196617:VSE196619 WBZ196617:WCA196619 WLV196617:WLW196619 WVR196617:WVS196619 J262153:K262155 JF262153:JG262155 TB262153:TC262155 ACX262153:ACY262155 AMT262153:AMU262155 AWP262153:AWQ262155 BGL262153:BGM262155 BQH262153:BQI262155 CAD262153:CAE262155 CJZ262153:CKA262155 CTV262153:CTW262155 DDR262153:DDS262155 DNN262153:DNO262155 DXJ262153:DXK262155 EHF262153:EHG262155 ERB262153:ERC262155 FAX262153:FAY262155 FKT262153:FKU262155 FUP262153:FUQ262155 GEL262153:GEM262155 GOH262153:GOI262155 GYD262153:GYE262155 HHZ262153:HIA262155 HRV262153:HRW262155 IBR262153:IBS262155 ILN262153:ILO262155 IVJ262153:IVK262155 JFF262153:JFG262155 JPB262153:JPC262155 JYX262153:JYY262155 KIT262153:KIU262155 KSP262153:KSQ262155 LCL262153:LCM262155 LMH262153:LMI262155 LWD262153:LWE262155 MFZ262153:MGA262155 MPV262153:MPW262155 MZR262153:MZS262155 NJN262153:NJO262155 NTJ262153:NTK262155 ODF262153:ODG262155 ONB262153:ONC262155 OWX262153:OWY262155 PGT262153:PGU262155 PQP262153:PQQ262155 QAL262153:QAM262155 QKH262153:QKI262155 QUD262153:QUE262155 RDZ262153:REA262155 RNV262153:RNW262155 RXR262153:RXS262155 SHN262153:SHO262155 SRJ262153:SRK262155 TBF262153:TBG262155 TLB262153:TLC262155 TUX262153:TUY262155 UET262153:UEU262155 UOP262153:UOQ262155 UYL262153:UYM262155 VIH262153:VII262155 VSD262153:VSE262155 WBZ262153:WCA262155 WLV262153:WLW262155 WVR262153:WVS262155 J327689:K327691 JF327689:JG327691 TB327689:TC327691 ACX327689:ACY327691 AMT327689:AMU327691 AWP327689:AWQ327691 BGL327689:BGM327691 BQH327689:BQI327691 CAD327689:CAE327691 CJZ327689:CKA327691 CTV327689:CTW327691 DDR327689:DDS327691 DNN327689:DNO327691 DXJ327689:DXK327691 EHF327689:EHG327691 ERB327689:ERC327691 FAX327689:FAY327691 FKT327689:FKU327691 FUP327689:FUQ327691 GEL327689:GEM327691 GOH327689:GOI327691 GYD327689:GYE327691 HHZ327689:HIA327691 HRV327689:HRW327691 IBR327689:IBS327691 ILN327689:ILO327691 IVJ327689:IVK327691 JFF327689:JFG327691 JPB327689:JPC327691 JYX327689:JYY327691 KIT327689:KIU327691 KSP327689:KSQ327691 LCL327689:LCM327691 LMH327689:LMI327691 LWD327689:LWE327691 MFZ327689:MGA327691 MPV327689:MPW327691 MZR327689:MZS327691 NJN327689:NJO327691 NTJ327689:NTK327691 ODF327689:ODG327691 ONB327689:ONC327691 OWX327689:OWY327691 PGT327689:PGU327691 PQP327689:PQQ327691 QAL327689:QAM327691 QKH327689:QKI327691 QUD327689:QUE327691 RDZ327689:REA327691 RNV327689:RNW327691 RXR327689:RXS327691 SHN327689:SHO327691 SRJ327689:SRK327691 TBF327689:TBG327691 TLB327689:TLC327691 TUX327689:TUY327691 UET327689:UEU327691 UOP327689:UOQ327691 UYL327689:UYM327691 VIH327689:VII327691 VSD327689:VSE327691 WBZ327689:WCA327691 WLV327689:WLW327691 WVR327689:WVS327691 J393225:K393227 JF393225:JG393227 TB393225:TC393227 ACX393225:ACY393227 AMT393225:AMU393227 AWP393225:AWQ393227 BGL393225:BGM393227 BQH393225:BQI393227 CAD393225:CAE393227 CJZ393225:CKA393227 CTV393225:CTW393227 DDR393225:DDS393227 DNN393225:DNO393227 DXJ393225:DXK393227 EHF393225:EHG393227 ERB393225:ERC393227 FAX393225:FAY393227 FKT393225:FKU393227 FUP393225:FUQ393227 GEL393225:GEM393227 GOH393225:GOI393227 GYD393225:GYE393227 HHZ393225:HIA393227 HRV393225:HRW393227 IBR393225:IBS393227 ILN393225:ILO393227 IVJ393225:IVK393227 JFF393225:JFG393227 JPB393225:JPC393227 JYX393225:JYY393227 KIT393225:KIU393227 KSP393225:KSQ393227 LCL393225:LCM393227 LMH393225:LMI393227 LWD393225:LWE393227 MFZ393225:MGA393227 MPV393225:MPW393227 MZR393225:MZS393227 NJN393225:NJO393227 NTJ393225:NTK393227 ODF393225:ODG393227 ONB393225:ONC393227 OWX393225:OWY393227 PGT393225:PGU393227 PQP393225:PQQ393227 QAL393225:QAM393227 QKH393225:QKI393227 QUD393225:QUE393227 RDZ393225:REA393227 RNV393225:RNW393227 RXR393225:RXS393227 SHN393225:SHO393227 SRJ393225:SRK393227 TBF393225:TBG393227 TLB393225:TLC393227 TUX393225:TUY393227 UET393225:UEU393227 UOP393225:UOQ393227 UYL393225:UYM393227 VIH393225:VII393227 VSD393225:VSE393227 WBZ393225:WCA393227 WLV393225:WLW393227 WVR393225:WVS393227 J458761:K458763 JF458761:JG458763 TB458761:TC458763 ACX458761:ACY458763 AMT458761:AMU458763 AWP458761:AWQ458763 BGL458761:BGM458763 BQH458761:BQI458763 CAD458761:CAE458763 CJZ458761:CKA458763 CTV458761:CTW458763 DDR458761:DDS458763 DNN458761:DNO458763 DXJ458761:DXK458763 EHF458761:EHG458763 ERB458761:ERC458763 FAX458761:FAY458763 FKT458761:FKU458763 FUP458761:FUQ458763 GEL458761:GEM458763 GOH458761:GOI458763 GYD458761:GYE458763 HHZ458761:HIA458763 HRV458761:HRW458763 IBR458761:IBS458763 ILN458761:ILO458763 IVJ458761:IVK458763 JFF458761:JFG458763 JPB458761:JPC458763 JYX458761:JYY458763 KIT458761:KIU458763 KSP458761:KSQ458763 LCL458761:LCM458763 LMH458761:LMI458763 LWD458761:LWE458763 MFZ458761:MGA458763 MPV458761:MPW458763 MZR458761:MZS458763 NJN458761:NJO458763 NTJ458761:NTK458763 ODF458761:ODG458763 ONB458761:ONC458763 OWX458761:OWY458763 PGT458761:PGU458763 PQP458761:PQQ458763 QAL458761:QAM458763 QKH458761:QKI458763 QUD458761:QUE458763 RDZ458761:REA458763 RNV458761:RNW458763 RXR458761:RXS458763 SHN458761:SHO458763 SRJ458761:SRK458763 TBF458761:TBG458763 TLB458761:TLC458763 TUX458761:TUY458763 UET458761:UEU458763 UOP458761:UOQ458763 UYL458761:UYM458763 VIH458761:VII458763 VSD458761:VSE458763 WBZ458761:WCA458763 WLV458761:WLW458763 WVR458761:WVS458763 J524297:K524299 JF524297:JG524299 TB524297:TC524299 ACX524297:ACY524299 AMT524297:AMU524299 AWP524297:AWQ524299 BGL524297:BGM524299 BQH524297:BQI524299 CAD524297:CAE524299 CJZ524297:CKA524299 CTV524297:CTW524299 DDR524297:DDS524299 DNN524297:DNO524299 DXJ524297:DXK524299 EHF524297:EHG524299 ERB524297:ERC524299 FAX524297:FAY524299 FKT524297:FKU524299 FUP524297:FUQ524299 GEL524297:GEM524299 GOH524297:GOI524299 GYD524297:GYE524299 HHZ524297:HIA524299 HRV524297:HRW524299 IBR524297:IBS524299 ILN524297:ILO524299 IVJ524297:IVK524299 JFF524297:JFG524299 JPB524297:JPC524299 JYX524297:JYY524299 KIT524297:KIU524299 KSP524297:KSQ524299 LCL524297:LCM524299 LMH524297:LMI524299 LWD524297:LWE524299 MFZ524297:MGA524299 MPV524297:MPW524299 MZR524297:MZS524299 NJN524297:NJO524299 NTJ524297:NTK524299 ODF524297:ODG524299 ONB524297:ONC524299 OWX524297:OWY524299 PGT524297:PGU524299 PQP524297:PQQ524299 QAL524297:QAM524299 QKH524297:QKI524299 QUD524297:QUE524299 RDZ524297:REA524299 RNV524297:RNW524299 RXR524297:RXS524299 SHN524297:SHO524299 SRJ524297:SRK524299 TBF524297:TBG524299 TLB524297:TLC524299 TUX524297:TUY524299 UET524297:UEU524299 UOP524297:UOQ524299 UYL524297:UYM524299 VIH524297:VII524299 VSD524297:VSE524299 WBZ524297:WCA524299 WLV524297:WLW524299 WVR524297:WVS524299 J589833:K589835 JF589833:JG589835 TB589833:TC589835 ACX589833:ACY589835 AMT589833:AMU589835 AWP589833:AWQ589835 BGL589833:BGM589835 BQH589833:BQI589835 CAD589833:CAE589835 CJZ589833:CKA589835 CTV589833:CTW589835 DDR589833:DDS589835 DNN589833:DNO589835 DXJ589833:DXK589835 EHF589833:EHG589835 ERB589833:ERC589835 FAX589833:FAY589835 FKT589833:FKU589835 FUP589833:FUQ589835 GEL589833:GEM589835 GOH589833:GOI589835 GYD589833:GYE589835 HHZ589833:HIA589835 HRV589833:HRW589835 IBR589833:IBS589835 ILN589833:ILO589835 IVJ589833:IVK589835 JFF589833:JFG589835 JPB589833:JPC589835 JYX589833:JYY589835 KIT589833:KIU589835 KSP589833:KSQ589835 LCL589833:LCM589835 LMH589833:LMI589835 LWD589833:LWE589835 MFZ589833:MGA589835 MPV589833:MPW589835 MZR589833:MZS589835 NJN589833:NJO589835 NTJ589833:NTK589835 ODF589833:ODG589835 ONB589833:ONC589835 OWX589833:OWY589835 PGT589833:PGU589835 PQP589833:PQQ589835 QAL589833:QAM589835 QKH589833:QKI589835 QUD589833:QUE589835 RDZ589833:REA589835 RNV589833:RNW589835 RXR589833:RXS589835 SHN589833:SHO589835 SRJ589833:SRK589835 TBF589833:TBG589835 TLB589833:TLC589835 TUX589833:TUY589835 UET589833:UEU589835 UOP589833:UOQ589835 UYL589833:UYM589835 VIH589833:VII589835 VSD589833:VSE589835 WBZ589833:WCA589835 WLV589833:WLW589835 WVR589833:WVS589835 J655369:K655371 JF655369:JG655371 TB655369:TC655371 ACX655369:ACY655371 AMT655369:AMU655371 AWP655369:AWQ655371 BGL655369:BGM655371 BQH655369:BQI655371 CAD655369:CAE655371 CJZ655369:CKA655371 CTV655369:CTW655371 DDR655369:DDS655371 DNN655369:DNO655371 DXJ655369:DXK655371 EHF655369:EHG655371 ERB655369:ERC655371 FAX655369:FAY655371 FKT655369:FKU655371 FUP655369:FUQ655371 GEL655369:GEM655371 GOH655369:GOI655371 GYD655369:GYE655371 HHZ655369:HIA655371 HRV655369:HRW655371 IBR655369:IBS655371 ILN655369:ILO655371 IVJ655369:IVK655371 JFF655369:JFG655371 JPB655369:JPC655371 JYX655369:JYY655371 KIT655369:KIU655371 KSP655369:KSQ655371 LCL655369:LCM655371 LMH655369:LMI655371 LWD655369:LWE655371 MFZ655369:MGA655371 MPV655369:MPW655371 MZR655369:MZS655371 NJN655369:NJO655371 NTJ655369:NTK655371 ODF655369:ODG655371 ONB655369:ONC655371 OWX655369:OWY655371 PGT655369:PGU655371 PQP655369:PQQ655371 QAL655369:QAM655371 QKH655369:QKI655371 QUD655369:QUE655371 RDZ655369:REA655371 RNV655369:RNW655371 RXR655369:RXS655371 SHN655369:SHO655371 SRJ655369:SRK655371 TBF655369:TBG655371 TLB655369:TLC655371 TUX655369:TUY655371 UET655369:UEU655371 UOP655369:UOQ655371 UYL655369:UYM655371 VIH655369:VII655371 VSD655369:VSE655371 WBZ655369:WCA655371 WLV655369:WLW655371 WVR655369:WVS655371 J720905:K720907 JF720905:JG720907 TB720905:TC720907 ACX720905:ACY720907 AMT720905:AMU720907 AWP720905:AWQ720907 BGL720905:BGM720907 BQH720905:BQI720907 CAD720905:CAE720907 CJZ720905:CKA720907 CTV720905:CTW720907 DDR720905:DDS720907 DNN720905:DNO720907 DXJ720905:DXK720907 EHF720905:EHG720907 ERB720905:ERC720907 FAX720905:FAY720907 FKT720905:FKU720907 FUP720905:FUQ720907 GEL720905:GEM720907 GOH720905:GOI720907 GYD720905:GYE720907 HHZ720905:HIA720907 HRV720905:HRW720907 IBR720905:IBS720907 ILN720905:ILO720907 IVJ720905:IVK720907 JFF720905:JFG720907 JPB720905:JPC720907 JYX720905:JYY720907 KIT720905:KIU720907 KSP720905:KSQ720907 LCL720905:LCM720907 LMH720905:LMI720907 LWD720905:LWE720907 MFZ720905:MGA720907 MPV720905:MPW720907 MZR720905:MZS720907 NJN720905:NJO720907 NTJ720905:NTK720907 ODF720905:ODG720907 ONB720905:ONC720907 OWX720905:OWY720907 PGT720905:PGU720907 PQP720905:PQQ720907 QAL720905:QAM720907 QKH720905:QKI720907 QUD720905:QUE720907 RDZ720905:REA720907 RNV720905:RNW720907 RXR720905:RXS720907 SHN720905:SHO720907 SRJ720905:SRK720907 TBF720905:TBG720907 TLB720905:TLC720907 TUX720905:TUY720907 UET720905:UEU720907 UOP720905:UOQ720907 UYL720905:UYM720907 VIH720905:VII720907 VSD720905:VSE720907 WBZ720905:WCA720907 WLV720905:WLW720907 WVR720905:WVS720907 J786441:K786443 JF786441:JG786443 TB786441:TC786443 ACX786441:ACY786443 AMT786441:AMU786443 AWP786441:AWQ786443 BGL786441:BGM786443 BQH786441:BQI786443 CAD786441:CAE786443 CJZ786441:CKA786443 CTV786441:CTW786443 DDR786441:DDS786443 DNN786441:DNO786443 DXJ786441:DXK786443 EHF786441:EHG786443 ERB786441:ERC786443 FAX786441:FAY786443 FKT786441:FKU786443 FUP786441:FUQ786443 GEL786441:GEM786443 GOH786441:GOI786443 GYD786441:GYE786443 HHZ786441:HIA786443 HRV786441:HRW786443 IBR786441:IBS786443 ILN786441:ILO786443 IVJ786441:IVK786443 JFF786441:JFG786443 JPB786441:JPC786443 JYX786441:JYY786443 KIT786441:KIU786443 KSP786441:KSQ786443 LCL786441:LCM786443 LMH786441:LMI786443 LWD786441:LWE786443 MFZ786441:MGA786443 MPV786441:MPW786443 MZR786441:MZS786443 NJN786441:NJO786443 NTJ786441:NTK786443 ODF786441:ODG786443 ONB786441:ONC786443 OWX786441:OWY786443 PGT786441:PGU786443 PQP786441:PQQ786443 QAL786441:QAM786443 QKH786441:QKI786443 QUD786441:QUE786443 RDZ786441:REA786443 RNV786441:RNW786443 RXR786441:RXS786443 SHN786441:SHO786443 SRJ786441:SRK786443 TBF786441:TBG786443 TLB786441:TLC786443 TUX786441:TUY786443 UET786441:UEU786443 UOP786441:UOQ786443 UYL786441:UYM786443 VIH786441:VII786443 VSD786441:VSE786443 WBZ786441:WCA786443 WLV786441:WLW786443 WVR786441:WVS786443 J851977:K851979 JF851977:JG851979 TB851977:TC851979 ACX851977:ACY851979 AMT851977:AMU851979 AWP851977:AWQ851979 BGL851977:BGM851979 BQH851977:BQI851979 CAD851977:CAE851979 CJZ851977:CKA851979 CTV851977:CTW851979 DDR851977:DDS851979 DNN851977:DNO851979 DXJ851977:DXK851979 EHF851977:EHG851979 ERB851977:ERC851979 FAX851977:FAY851979 FKT851977:FKU851979 FUP851977:FUQ851979 GEL851977:GEM851979 GOH851977:GOI851979 GYD851977:GYE851979 HHZ851977:HIA851979 HRV851977:HRW851979 IBR851977:IBS851979 ILN851977:ILO851979 IVJ851977:IVK851979 JFF851977:JFG851979 JPB851977:JPC851979 JYX851977:JYY851979 KIT851977:KIU851979 KSP851977:KSQ851979 LCL851977:LCM851979 LMH851977:LMI851979 LWD851977:LWE851979 MFZ851977:MGA851979 MPV851977:MPW851979 MZR851977:MZS851979 NJN851977:NJO851979 NTJ851977:NTK851979 ODF851977:ODG851979 ONB851977:ONC851979 OWX851977:OWY851979 PGT851977:PGU851979 PQP851977:PQQ851979 QAL851977:QAM851979 QKH851977:QKI851979 QUD851977:QUE851979 RDZ851977:REA851979 RNV851977:RNW851979 RXR851977:RXS851979 SHN851977:SHO851979 SRJ851977:SRK851979 TBF851977:TBG851979 TLB851977:TLC851979 TUX851977:TUY851979 UET851977:UEU851979 UOP851977:UOQ851979 UYL851977:UYM851979 VIH851977:VII851979 VSD851977:VSE851979 WBZ851977:WCA851979 WLV851977:WLW851979 WVR851977:WVS851979 J917513:K917515 JF917513:JG917515 TB917513:TC917515 ACX917513:ACY917515 AMT917513:AMU917515 AWP917513:AWQ917515 BGL917513:BGM917515 BQH917513:BQI917515 CAD917513:CAE917515 CJZ917513:CKA917515 CTV917513:CTW917515 DDR917513:DDS917515 DNN917513:DNO917515 DXJ917513:DXK917515 EHF917513:EHG917515 ERB917513:ERC917515 FAX917513:FAY917515 FKT917513:FKU917515 FUP917513:FUQ917515 GEL917513:GEM917515 GOH917513:GOI917515 GYD917513:GYE917515 HHZ917513:HIA917515 HRV917513:HRW917515 IBR917513:IBS917515 ILN917513:ILO917515 IVJ917513:IVK917515 JFF917513:JFG917515 JPB917513:JPC917515 JYX917513:JYY917515 KIT917513:KIU917515 KSP917513:KSQ917515 LCL917513:LCM917515 LMH917513:LMI917515 LWD917513:LWE917515 MFZ917513:MGA917515 MPV917513:MPW917515 MZR917513:MZS917515 NJN917513:NJO917515 NTJ917513:NTK917515 ODF917513:ODG917515 ONB917513:ONC917515 OWX917513:OWY917515 PGT917513:PGU917515 PQP917513:PQQ917515 QAL917513:QAM917515 QKH917513:QKI917515 QUD917513:QUE917515 RDZ917513:REA917515 RNV917513:RNW917515 RXR917513:RXS917515 SHN917513:SHO917515 SRJ917513:SRK917515 TBF917513:TBG917515 TLB917513:TLC917515 TUX917513:TUY917515 UET917513:UEU917515 UOP917513:UOQ917515 UYL917513:UYM917515 VIH917513:VII917515 VSD917513:VSE917515 WBZ917513:WCA917515 WLV917513:WLW917515 WVR917513:WVS917515 J983049:K983051 JF983049:JG983051 TB983049:TC983051 ACX983049:ACY983051 AMT983049:AMU983051 AWP983049:AWQ983051 BGL983049:BGM983051 BQH983049:BQI983051 CAD983049:CAE983051 CJZ983049:CKA983051 CTV983049:CTW983051 DDR983049:DDS983051 DNN983049:DNO983051 DXJ983049:DXK983051 EHF983049:EHG983051 ERB983049:ERC983051 FAX983049:FAY983051 FKT983049:FKU983051 FUP983049:FUQ983051 GEL983049:GEM983051 GOH983049:GOI983051 GYD983049:GYE983051 HHZ983049:HIA983051 HRV983049:HRW983051 IBR983049:IBS983051 ILN983049:ILO983051 IVJ983049:IVK983051 JFF983049:JFG983051 JPB983049:JPC983051 JYX983049:JYY983051 KIT983049:KIU983051 KSP983049:KSQ983051 LCL983049:LCM983051 LMH983049:LMI983051 LWD983049:LWE983051 MFZ983049:MGA983051 MPV983049:MPW983051 MZR983049:MZS983051 NJN983049:NJO983051 NTJ983049:NTK983051 ODF983049:ODG983051 ONB983049:ONC983051 OWX983049:OWY983051 PGT983049:PGU983051 PQP983049:PQQ983051 QAL983049:QAM983051 QKH983049:QKI983051 QUD983049:QUE983051 RDZ983049:REA983051 RNV983049:RNW983051 RXR983049:RXS983051 SHN983049:SHO983051 SRJ983049:SRK983051 TBF983049:TBG983051 TLB983049:TLC983051 TUX983049:TUY983051 UET983049:UEU983051 UOP983049:UOQ983051 UYL983049:UYM983051 VIH983049:VII983051 VSD983049:VSE983051 WBZ983049:WCA983051 WLV983049:WLW983051 WVR983049:WVS983051">
      <formula1>$H$9:$H$11</formula1>
    </dataValidation>
  </dataValidations>
  <printOptions horizontalCentered="1"/>
  <pageMargins left="0.25" right="0.25" top="0.5" bottom="0.5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view="pageBreakPreview" zoomScaleNormal="100" zoomScaleSheetLayoutView="100" workbookViewId="0">
      <selection activeCell="C7" sqref="C7:D7"/>
    </sheetView>
  </sheetViews>
  <sheetFormatPr defaultRowHeight="15" x14ac:dyDescent="0.25"/>
  <cols>
    <col min="1" max="1" width="7.140625" customWidth="1"/>
    <col min="2" max="2" width="15.7109375" customWidth="1"/>
    <col min="3" max="3" width="17.5703125" customWidth="1"/>
    <col min="4" max="4" width="14.85546875" customWidth="1"/>
    <col min="5" max="5" width="17.28515625" customWidth="1"/>
    <col min="6" max="6" width="19.28515625" customWidth="1"/>
    <col min="7" max="7" width="39.85546875" hidden="1" customWidth="1"/>
    <col min="8" max="8" width="15" hidden="1" customWidth="1"/>
    <col min="9" max="9" width="20.5703125" hidden="1" customWidth="1"/>
    <col min="10" max="10" width="11.5703125" hidden="1" customWidth="1"/>
    <col min="11" max="15" width="0" hidden="1" customWidth="1"/>
    <col min="257" max="257" width="7.140625" customWidth="1"/>
    <col min="258" max="258" width="15.7109375" customWidth="1"/>
    <col min="259" max="259" width="17.5703125" customWidth="1"/>
    <col min="260" max="260" width="14.85546875" customWidth="1"/>
    <col min="261" max="261" width="17.28515625" customWidth="1"/>
    <col min="262" max="262" width="19.28515625" customWidth="1"/>
    <col min="263" max="271" width="0" hidden="1" customWidth="1"/>
    <col min="513" max="513" width="7.140625" customWidth="1"/>
    <col min="514" max="514" width="15.7109375" customWidth="1"/>
    <col min="515" max="515" width="17.5703125" customWidth="1"/>
    <col min="516" max="516" width="14.85546875" customWidth="1"/>
    <col min="517" max="517" width="17.28515625" customWidth="1"/>
    <col min="518" max="518" width="19.28515625" customWidth="1"/>
    <col min="519" max="527" width="0" hidden="1" customWidth="1"/>
    <col min="769" max="769" width="7.140625" customWidth="1"/>
    <col min="770" max="770" width="15.7109375" customWidth="1"/>
    <col min="771" max="771" width="17.5703125" customWidth="1"/>
    <col min="772" max="772" width="14.85546875" customWidth="1"/>
    <col min="773" max="773" width="17.28515625" customWidth="1"/>
    <col min="774" max="774" width="19.28515625" customWidth="1"/>
    <col min="775" max="783" width="0" hidden="1" customWidth="1"/>
    <col min="1025" max="1025" width="7.140625" customWidth="1"/>
    <col min="1026" max="1026" width="15.7109375" customWidth="1"/>
    <col min="1027" max="1027" width="17.5703125" customWidth="1"/>
    <col min="1028" max="1028" width="14.85546875" customWidth="1"/>
    <col min="1029" max="1029" width="17.28515625" customWidth="1"/>
    <col min="1030" max="1030" width="19.28515625" customWidth="1"/>
    <col min="1031" max="1039" width="0" hidden="1" customWidth="1"/>
    <col min="1281" max="1281" width="7.140625" customWidth="1"/>
    <col min="1282" max="1282" width="15.7109375" customWidth="1"/>
    <col min="1283" max="1283" width="17.5703125" customWidth="1"/>
    <col min="1284" max="1284" width="14.85546875" customWidth="1"/>
    <col min="1285" max="1285" width="17.28515625" customWidth="1"/>
    <col min="1286" max="1286" width="19.28515625" customWidth="1"/>
    <col min="1287" max="1295" width="0" hidden="1" customWidth="1"/>
    <col min="1537" max="1537" width="7.140625" customWidth="1"/>
    <col min="1538" max="1538" width="15.7109375" customWidth="1"/>
    <col min="1539" max="1539" width="17.5703125" customWidth="1"/>
    <col min="1540" max="1540" width="14.85546875" customWidth="1"/>
    <col min="1541" max="1541" width="17.28515625" customWidth="1"/>
    <col min="1542" max="1542" width="19.28515625" customWidth="1"/>
    <col min="1543" max="1551" width="0" hidden="1" customWidth="1"/>
    <col min="1793" max="1793" width="7.140625" customWidth="1"/>
    <col min="1794" max="1794" width="15.7109375" customWidth="1"/>
    <col min="1795" max="1795" width="17.5703125" customWidth="1"/>
    <col min="1796" max="1796" width="14.85546875" customWidth="1"/>
    <col min="1797" max="1797" width="17.28515625" customWidth="1"/>
    <col min="1798" max="1798" width="19.28515625" customWidth="1"/>
    <col min="1799" max="1807" width="0" hidden="1" customWidth="1"/>
    <col min="2049" max="2049" width="7.140625" customWidth="1"/>
    <col min="2050" max="2050" width="15.7109375" customWidth="1"/>
    <col min="2051" max="2051" width="17.5703125" customWidth="1"/>
    <col min="2052" max="2052" width="14.85546875" customWidth="1"/>
    <col min="2053" max="2053" width="17.28515625" customWidth="1"/>
    <col min="2054" max="2054" width="19.28515625" customWidth="1"/>
    <col min="2055" max="2063" width="0" hidden="1" customWidth="1"/>
    <col min="2305" max="2305" width="7.140625" customWidth="1"/>
    <col min="2306" max="2306" width="15.7109375" customWidth="1"/>
    <col min="2307" max="2307" width="17.5703125" customWidth="1"/>
    <col min="2308" max="2308" width="14.85546875" customWidth="1"/>
    <col min="2309" max="2309" width="17.28515625" customWidth="1"/>
    <col min="2310" max="2310" width="19.28515625" customWidth="1"/>
    <col min="2311" max="2319" width="0" hidden="1" customWidth="1"/>
    <col min="2561" max="2561" width="7.140625" customWidth="1"/>
    <col min="2562" max="2562" width="15.7109375" customWidth="1"/>
    <col min="2563" max="2563" width="17.5703125" customWidth="1"/>
    <col min="2564" max="2564" width="14.85546875" customWidth="1"/>
    <col min="2565" max="2565" width="17.28515625" customWidth="1"/>
    <col min="2566" max="2566" width="19.28515625" customWidth="1"/>
    <col min="2567" max="2575" width="0" hidden="1" customWidth="1"/>
    <col min="2817" max="2817" width="7.140625" customWidth="1"/>
    <col min="2818" max="2818" width="15.7109375" customWidth="1"/>
    <col min="2819" max="2819" width="17.5703125" customWidth="1"/>
    <col min="2820" max="2820" width="14.85546875" customWidth="1"/>
    <col min="2821" max="2821" width="17.28515625" customWidth="1"/>
    <col min="2822" max="2822" width="19.28515625" customWidth="1"/>
    <col min="2823" max="2831" width="0" hidden="1" customWidth="1"/>
    <col min="3073" max="3073" width="7.140625" customWidth="1"/>
    <col min="3074" max="3074" width="15.7109375" customWidth="1"/>
    <col min="3075" max="3075" width="17.5703125" customWidth="1"/>
    <col min="3076" max="3076" width="14.85546875" customWidth="1"/>
    <col min="3077" max="3077" width="17.28515625" customWidth="1"/>
    <col min="3078" max="3078" width="19.28515625" customWidth="1"/>
    <col min="3079" max="3087" width="0" hidden="1" customWidth="1"/>
    <col min="3329" max="3329" width="7.140625" customWidth="1"/>
    <col min="3330" max="3330" width="15.7109375" customWidth="1"/>
    <col min="3331" max="3331" width="17.5703125" customWidth="1"/>
    <col min="3332" max="3332" width="14.85546875" customWidth="1"/>
    <col min="3333" max="3333" width="17.28515625" customWidth="1"/>
    <col min="3334" max="3334" width="19.28515625" customWidth="1"/>
    <col min="3335" max="3343" width="0" hidden="1" customWidth="1"/>
    <col min="3585" max="3585" width="7.140625" customWidth="1"/>
    <col min="3586" max="3586" width="15.7109375" customWidth="1"/>
    <col min="3587" max="3587" width="17.5703125" customWidth="1"/>
    <col min="3588" max="3588" width="14.85546875" customWidth="1"/>
    <col min="3589" max="3589" width="17.28515625" customWidth="1"/>
    <col min="3590" max="3590" width="19.28515625" customWidth="1"/>
    <col min="3591" max="3599" width="0" hidden="1" customWidth="1"/>
    <col min="3841" max="3841" width="7.140625" customWidth="1"/>
    <col min="3842" max="3842" width="15.7109375" customWidth="1"/>
    <col min="3843" max="3843" width="17.5703125" customWidth="1"/>
    <col min="3844" max="3844" width="14.85546875" customWidth="1"/>
    <col min="3845" max="3845" width="17.28515625" customWidth="1"/>
    <col min="3846" max="3846" width="19.28515625" customWidth="1"/>
    <col min="3847" max="3855" width="0" hidden="1" customWidth="1"/>
    <col min="4097" max="4097" width="7.140625" customWidth="1"/>
    <col min="4098" max="4098" width="15.7109375" customWidth="1"/>
    <col min="4099" max="4099" width="17.5703125" customWidth="1"/>
    <col min="4100" max="4100" width="14.85546875" customWidth="1"/>
    <col min="4101" max="4101" width="17.28515625" customWidth="1"/>
    <col min="4102" max="4102" width="19.28515625" customWidth="1"/>
    <col min="4103" max="4111" width="0" hidden="1" customWidth="1"/>
    <col min="4353" max="4353" width="7.140625" customWidth="1"/>
    <col min="4354" max="4354" width="15.7109375" customWidth="1"/>
    <col min="4355" max="4355" width="17.5703125" customWidth="1"/>
    <col min="4356" max="4356" width="14.85546875" customWidth="1"/>
    <col min="4357" max="4357" width="17.28515625" customWidth="1"/>
    <col min="4358" max="4358" width="19.28515625" customWidth="1"/>
    <col min="4359" max="4367" width="0" hidden="1" customWidth="1"/>
    <col min="4609" max="4609" width="7.140625" customWidth="1"/>
    <col min="4610" max="4610" width="15.7109375" customWidth="1"/>
    <col min="4611" max="4611" width="17.5703125" customWidth="1"/>
    <col min="4612" max="4612" width="14.85546875" customWidth="1"/>
    <col min="4613" max="4613" width="17.28515625" customWidth="1"/>
    <col min="4614" max="4614" width="19.28515625" customWidth="1"/>
    <col min="4615" max="4623" width="0" hidden="1" customWidth="1"/>
    <col min="4865" max="4865" width="7.140625" customWidth="1"/>
    <col min="4866" max="4866" width="15.7109375" customWidth="1"/>
    <col min="4867" max="4867" width="17.5703125" customWidth="1"/>
    <col min="4868" max="4868" width="14.85546875" customWidth="1"/>
    <col min="4869" max="4869" width="17.28515625" customWidth="1"/>
    <col min="4870" max="4870" width="19.28515625" customWidth="1"/>
    <col min="4871" max="4879" width="0" hidden="1" customWidth="1"/>
    <col min="5121" max="5121" width="7.140625" customWidth="1"/>
    <col min="5122" max="5122" width="15.7109375" customWidth="1"/>
    <col min="5123" max="5123" width="17.5703125" customWidth="1"/>
    <col min="5124" max="5124" width="14.85546875" customWidth="1"/>
    <col min="5125" max="5125" width="17.28515625" customWidth="1"/>
    <col min="5126" max="5126" width="19.28515625" customWidth="1"/>
    <col min="5127" max="5135" width="0" hidden="1" customWidth="1"/>
    <col min="5377" max="5377" width="7.140625" customWidth="1"/>
    <col min="5378" max="5378" width="15.7109375" customWidth="1"/>
    <col min="5379" max="5379" width="17.5703125" customWidth="1"/>
    <col min="5380" max="5380" width="14.85546875" customWidth="1"/>
    <col min="5381" max="5381" width="17.28515625" customWidth="1"/>
    <col min="5382" max="5382" width="19.28515625" customWidth="1"/>
    <col min="5383" max="5391" width="0" hidden="1" customWidth="1"/>
    <col min="5633" max="5633" width="7.140625" customWidth="1"/>
    <col min="5634" max="5634" width="15.7109375" customWidth="1"/>
    <col min="5635" max="5635" width="17.5703125" customWidth="1"/>
    <col min="5636" max="5636" width="14.85546875" customWidth="1"/>
    <col min="5637" max="5637" width="17.28515625" customWidth="1"/>
    <col min="5638" max="5638" width="19.28515625" customWidth="1"/>
    <col min="5639" max="5647" width="0" hidden="1" customWidth="1"/>
    <col min="5889" max="5889" width="7.140625" customWidth="1"/>
    <col min="5890" max="5890" width="15.7109375" customWidth="1"/>
    <col min="5891" max="5891" width="17.5703125" customWidth="1"/>
    <col min="5892" max="5892" width="14.85546875" customWidth="1"/>
    <col min="5893" max="5893" width="17.28515625" customWidth="1"/>
    <col min="5894" max="5894" width="19.28515625" customWidth="1"/>
    <col min="5895" max="5903" width="0" hidden="1" customWidth="1"/>
    <col min="6145" max="6145" width="7.140625" customWidth="1"/>
    <col min="6146" max="6146" width="15.7109375" customWidth="1"/>
    <col min="6147" max="6147" width="17.5703125" customWidth="1"/>
    <col min="6148" max="6148" width="14.85546875" customWidth="1"/>
    <col min="6149" max="6149" width="17.28515625" customWidth="1"/>
    <col min="6150" max="6150" width="19.28515625" customWidth="1"/>
    <col min="6151" max="6159" width="0" hidden="1" customWidth="1"/>
    <col min="6401" max="6401" width="7.140625" customWidth="1"/>
    <col min="6402" max="6402" width="15.7109375" customWidth="1"/>
    <col min="6403" max="6403" width="17.5703125" customWidth="1"/>
    <col min="6404" max="6404" width="14.85546875" customWidth="1"/>
    <col min="6405" max="6405" width="17.28515625" customWidth="1"/>
    <col min="6406" max="6406" width="19.28515625" customWidth="1"/>
    <col min="6407" max="6415" width="0" hidden="1" customWidth="1"/>
    <col min="6657" max="6657" width="7.140625" customWidth="1"/>
    <col min="6658" max="6658" width="15.7109375" customWidth="1"/>
    <col min="6659" max="6659" width="17.5703125" customWidth="1"/>
    <col min="6660" max="6660" width="14.85546875" customWidth="1"/>
    <col min="6661" max="6661" width="17.28515625" customWidth="1"/>
    <col min="6662" max="6662" width="19.28515625" customWidth="1"/>
    <col min="6663" max="6671" width="0" hidden="1" customWidth="1"/>
    <col min="6913" max="6913" width="7.140625" customWidth="1"/>
    <col min="6914" max="6914" width="15.7109375" customWidth="1"/>
    <col min="6915" max="6915" width="17.5703125" customWidth="1"/>
    <col min="6916" max="6916" width="14.85546875" customWidth="1"/>
    <col min="6917" max="6917" width="17.28515625" customWidth="1"/>
    <col min="6918" max="6918" width="19.28515625" customWidth="1"/>
    <col min="6919" max="6927" width="0" hidden="1" customWidth="1"/>
    <col min="7169" max="7169" width="7.140625" customWidth="1"/>
    <col min="7170" max="7170" width="15.7109375" customWidth="1"/>
    <col min="7171" max="7171" width="17.5703125" customWidth="1"/>
    <col min="7172" max="7172" width="14.85546875" customWidth="1"/>
    <col min="7173" max="7173" width="17.28515625" customWidth="1"/>
    <col min="7174" max="7174" width="19.28515625" customWidth="1"/>
    <col min="7175" max="7183" width="0" hidden="1" customWidth="1"/>
    <col min="7425" max="7425" width="7.140625" customWidth="1"/>
    <col min="7426" max="7426" width="15.7109375" customWidth="1"/>
    <col min="7427" max="7427" width="17.5703125" customWidth="1"/>
    <col min="7428" max="7428" width="14.85546875" customWidth="1"/>
    <col min="7429" max="7429" width="17.28515625" customWidth="1"/>
    <col min="7430" max="7430" width="19.28515625" customWidth="1"/>
    <col min="7431" max="7439" width="0" hidden="1" customWidth="1"/>
    <col min="7681" max="7681" width="7.140625" customWidth="1"/>
    <col min="7682" max="7682" width="15.7109375" customWidth="1"/>
    <col min="7683" max="7683" width="17.5703125" customWidth="1"/>
    <col min="7684" max="7684" width="14.85546875" customWidth="1"/>
    <col min="7685" max="7685" width="17.28515625" customWidth="1"/>
    <col min="7686" max="7686" width="19.28515625" customWidth="1"/>
    <col min="7687" max="7695" width="0" hidden="1" customWidth="1"/>
    <col min="7937" max="7937" width="7.140625" customWidth="1"/>
    <col min="7938" max="7938" width="15.7109375" customWidth="1"/>
    <col min="7939" max="7939" width="17.5703125" customWidth="1"/>
    <col min="7940" max="7940" width="14.85546875" customWidth="1"/>
    <col min="7941" max="7941" width="17.28515625" customWidth="1"/>
    <col min="7942" max="7942" width="19.28515625" customWidth="1"/>
    <col min="7943" max="7951" width="0" hidden="1" customWidth="1"/>
    <col min="8193" max="8193" width="7.140625" customWidth="1"/>
    <col min="8194" max="8194" width="15.7109375" customWidth="1"/>
    <col min="8195" max="8195" width="17.5703125" customWidth="1"/>
    <col min="8196" max="8196" width="14.85546875" customWidth="1"/>
    <col min="8197" max="8197" width="17.28515625" customWidth="1"/>
    <col min="8198" max="8198" width="19.28515625" customWidth="1"/>
    <col min="8199" max="8207" width="0" hidden="1" customWidth="1"/>
    <col min="8449" max="8449" width="7.140625" customWidth="1"/>
    <col min="8450" max="8450" width="15.7109375" customWidth="1"/>
    <col min="8451" max="8451" width="17.5703125" customWidth="1"/>
    <col min="8452" max="8452" width="14.85546875" customWidth="1"/>
    <col min="8453" max="8453" width="17.28515625" customWidth="1"/>
    <col min="8454" max="8454" width="19.28515625" customWidth="1"/>
    <col min="8455" max="8463" width="0" hidden="1" customWidth="1"/>
    <col min="8705" max="8705" width="7.140625" customWidth="1"/>
    <col min="8706" max="8706" width="15.7109375" customWidth="1"/>
    <col min="8707" max="8707" width="17.5703125" customWidth="1"/>
    <col min="8708" max="8708" width="14.85546875" customWidth="1"/>
    <col min="8709" max="8709" width="17.28515625" customWidth="1"/>
    <col min="8710" max="8710" width="19.28515625" customWidth="1"/>
    <col min="8711" max="8719" width="0" hidden="1" customWidth="1"/>
    <col min="8961" max="8961" width="7.140625" customWidth="1"/>
    <col min="8962" max="8962" width="15.7109375" customWidth="1"/>
    <col min="8963" max="8963" width="17.5703125" customWidth="1"/>
    <col min="8964" max="8964" width="14.85546875" customWidth="1"/>
    <col min="8965" max="8965" width="17.28515625" customWidth="1"/>
    <col min="8966" max="8966" width="19.28515625" customWidth="1"/>
    <col min="8967" max="8975" width="0" hidden="1" customWidth="1"/>
    <col min="9217" max="9217" width="7.140625" customWidth="1"/>
    <col min="9218" max="9218" width="15.7109375" customWidth="1"/>
    <col min="9219" max="9219" width="17.5703125" customWidth="1"/>
    <col min="9220" max="9220" width="14.85546875" customWidth="1"/>
    <col min="9221" max="9221" width="17.28515625" customWidth="1"/>
    <col min="9222" max="9222" width="19.28515625" customWidth="1"/>
    <col min="9223" max="9231" width="0" hidden="1" customWidth="1"/>
    <col min="9473" max="9473" width="7.140625" customWidth="1"/>
    <col min="9474" max="9474" width="15.7109375" customWidth="1"/>
    <col min="9475" max="9475" width="17.5703125" customWidth="1"/>
    <col min="9476" max="9476" width="14.85546875" customWidth="1"/>
    <col min="9477" max="9477" width="17.28515625" customWidth="1"/>
    <col min="9478" max="9478" width="19.28515625" customWidth="1"/>
    <col min="9479" max="9487" width="0" hidden="1" customWidth="1"/>
    <col min="9729" max="9729" width="7.140625" customWidth="1"/>
    <col min="9730" max="9730" width="15.7109375" customWidth="1"/>
    <col min="9731" max="9731" width="17.5703125" customWidth="1"/>
    <col min="9732" max="9732" width="14.85546875" customWidth="1"/>
    <col min="9733" max="9733" width="17.28515625" customWidth="1"/>
    <col min="9734" max="9734" width="19.28515625" customWidth="1"/>
    <col min="9735" max="9743" width="0" hidden="1" customWidth="1"/>
    <col min="9985" max="9985" width="7.140625" customWidth="1"/>
    <col min="9986" max="9986" width="15.7109375" customWidth="1"/>
    <col min="9987" max="9987" width="17.5703125" customWidth="1"/>
    <col min="9988" max="9988" width="14.85546875" customWidth="1"/>
    <col min="9989" max="9989" width="17.28515625" customWidth="1"/>
    <col min="9990" max="9990" width="19.28515625" customWidth="1"/>
    <col min="9991" max="9999" width="0" hidden="1" customWidth="1"/>
    <col min="10241" max="10241" width="7.140625" customWidth="1"/>
    <col min="10242" max="10242" width="15.7109375" customWidth="1"/>
    <col min="10243" max="10243" width="17.5703125" customWidth="1"/>
    <col min="10244" max="10244" width="14.85546875" customWidth="1"/>
    <col min="10245" max="10245" width="17.28515625" customWidth="1"/>
    <col min="10246" max="10246" width="19.28515625" customWidth="1"/>
    <col min="10247" max="10255" width="0" hidden="1" customWidth="1"/>
    <col min="10497" max="10497" width="7.140625" customWidth="1"/>
    <col min="10498" max="10498" width="15.7109375" customWidth="1"/>
    <col min="10499" max="10499" width="17.5703125" customWidth="1"/>
    <col min="10500" max="10500" width="14.85546875" customWidth="1"/>
    <col min="10501" max="10501" width="17.28515625" customWidth="1"/>
    <col min="10502" max="10502" width="19.28515625" customWidth="1"/>
    <col min="10503" max="10511" width="0" hidden="1" customWidth="1"/>
    <col min="10753" max="10753" width="7.140625" customWidth="1"/>
    <col min="10754" max="10754" width="15.7109375" customWidth="1"/>
    <col min="10755" max="10755" width="17.5703125" customWidth="1"/>
    <col min="10756" max="10756" width="14.85546875" customWidth="1"/>
    <col min="10757" max="10757" width="17.28515625" customWidth="1"/>
    <col min="10758" max="10758" width="19.28515625" customWidth="1"/>
    <col min="10759" max="10767" width="0" hidden="1" customWidth="1"/>
    <col min="11009" max="11009" width="7.140625" customWidth="1"/>
    <col min="11010" max="11010" width="15.7109375" customWidth="1"/>
    <col min="11011" max="11011" width="17.5703125" customWidth="1"/>
    <col min="11012" max="11012" width="14.85546875" customWidth="1"/>
    <col min="11013" max="11013" width="17.28515625" customWidth="1"/>
    <col min="11014" max="11014" width="19.28515625" customWidth="1"/>
    <col min="11015" max="11023" width="0" hidden="1" customWidth="1"/>
    <col min="11265" max="11265" width="7.140625" customWidth="1"/>
    <col min="11266" max="11266" width="15.7109375" customWidth="1"/>
    <col min="11267" max="11267" width="17.5703125" customWidth="1"/>
    <col min="11268" max="11268" width="14.85546875" customWidth="1"/>
    <col min="11269" max="11269" width="17.28515625" customWidth="1"/>
    <col min="11270" max="11270" width="19.28515625" customWidth="1"/>
    <col min="11271" max="11279" width="0" hidden="1" customWidth="1"/>
    <col min="11521" max="11521" width="7.140625" customWidth="1"/>
    <col min="11522" max="11522" width="15.7109375" customWidth="1"/>
    <col min="11523" max="11523" width="17.5703125" customWidth="1"/>
    <col min="11524" max="11524" width="14.85546875" customWidth="1"/>
    <col min="11525" max="11525" width="17.28515625" customWidth="1"/>
    <col min="11526" max="11526" width="19.28515625" customWidth="1"/>
    <col min="11527" max="11535" width="0" hidden="1" customWidth="1"/>
    <col min="11777" max="11777" width="7.140625" customWidth="1"/>
    <col min="11778" max="11778" width="15.7109375" customWidth="1"/>
    <col min="11779" max="11779" width="17.5703125" customWidth="1"/>
    <col min="11780" max="11780" width="14.85546875" customWidth="1"/>
    <col min="11781" max="11781" width="17.28515625" customWidth="1"/>
    <col min="11782" max="11782" width="19.28515625" customWidth="1"/>
    <col min="11783" max="11791" width="0" hidden="1" customWidth="1"/>
    <col min="12033" max="12033" width="7.140625" customWidth="1"/>
    <col min="12034" max="12034" width="15.7109375" customWidth="1"/>
    <col min="12035" max="12035" width="17.5703125" customWidth="1"/>
    <col min="12036" max="12036" width="14.85546875" customWidth="1"/>
    <col min="12037" max="12037" width="17.28515625" customWidth="1"/>
    <col min="12038" max="12038" width="19.28515625" customWidth="1"/>
    <col min="12039" max="12047" width="0" hidden="1" customWidth="1"/>
    <col min="12289" max="12289" width="7.140625" customWidth="1"/>
    <col min="12290" max="12290" width="15.7109375" customWidth="1"/>
    <col min="12291" max="12291" width="17.5703125" customWidth="1"/>
    <col min="12292" max="12292" width="14.85546875" customWidth="1"/>
    <col min="12293" max="12293" width="17.28515625" customWidth="1"/>
    <col min="12294" max="12294" width="19.28515625" customWidth="1"/>
    <col min="12295" max="12303" width="0" hidden="1" customWidth="1"/>
    <col min="12545" max="12545" width="7.140625" customWidth="1"/>
    <col min="12546" max="12546" width="15.7109375" customWidth="1"/>
    <col min="12547" max="12547" width="17.5703125" customWidth="1"/>
    <col min="12548" max="12548" width="14.85546875" customWidth="1"/>
    <col min="12549" max="12549" width="17.28515625" customWidth="1"/>
    <col min="12550" max="12550" width="19.28515625" customWidth="1"/>
    <col min="12551" max="12559" width="0" hidden="1" customWidth="1"/>
    <col min="12801" max="12801" width="7.140625" customWidth="1"/>
    <col min="12802" max="12802" width="15.7109375" customWidth="1"/>
    <col min="12803" max="12803" width="17.5703125" customWidth="1"/>
    <col min="12804" max="12804" width="14.85546875" customWidth="1"/>
    <col min="12805" max="12805" width="17.28515625" customWidth="1"/>
    <col min="12806" max="12806" width="19.28515625" customWidth="1"/>
    <col min="12807" max="12815" width="0" hidden="1" customWidth="1"/>
    <col min="13057" max="13057" width="7.140625" customWidth="1"/>
    <col min="13058" max="13058" width="15.7109375" customWidth="1"/>
    <col min="13059" max="13059" width="17.5703125" customWidth="1"/>
    <col min="13060" max="13060" width="14.85546875" customWidth="1"/>
    <col min="13061" max="13061" width="17.28515625" customWidth="1"/>
    <col min="13062" max="13062" width="19.28515625" customWidth="1"/>
    <col min="13063" max="13071" width="0" hidden="1" customWidth="1"/>
    <col min="13313" max="13313" width="7.140625" customWidth="1"/>
    <col min="13314" max="13314" width="15.7109375" customWidth="1"/>
    <col min="13315" max="13315" width="17.5703125" customWidth="1"/>
    <col min="13316" max="13316" width="14.85546875" customWidth="1"/>
    <col min="13317" max="13317" width="17.28515625" customWidth="1"/>
    <col min="13318" max="13318" width="19.28515625" customWidth="1"/>
    <col min="13319" max="13327" width="0" hidden="1" customWidth="1"/>
    <col min="13569" max="13569" width="7.140625" customWidth="1"/>
    <col min="13570" max="13570" width="15.7109375" customWidth="1"/>
    <col min="13571" max="13571" width="17.5703125" customWidth="1"/>
    <col min="13572" max="13572" width="14.85546875" customWidth="1"/>
    <col min="13573" max="13573" width="17.28515625" customWidth="1"/>
    <col min="13574" max="13574" width="19.28515625" customWidth="1"/>
    <col min="13575" max="13583" width="0" hidden="1" customWidth="1"/>
    <col min="13825" max="13825" width="7.140625" customWidth="1"/>
    <col min="13826" max="13826" width="15.7109375" customWidth="1"/>
    <col min="13827" max="13827" width="17.5703125" customWidth="1"/>
    <col min="13828" max="13828" width="14.85546875" customWidth="1"/>
    <col min="13829" max="13829" width="17.28515625" customWidth="1"/>
    <col min="13830" max="13830" width="19.28515625" customWidth="1"/>
    <col min="13831" max="13839" width="0" hidden="1" customWidth="1"/>
    <col min="14081" max="14081" width="7.140625" customWidth="1"/>
    <col min="14082" max="14082" width="15.7109375" customWidth="1"/>
    <col min="14083" max="14083" width="17.5703125" customWidth="1"/>
    <col min="14084" max="14084" width="14.85546875" customWidth="1"/>
    <col min="14085" max="14085" width="17.28515625" customWidth="1"/>
    <col min="14086" max="14086" width="19.28515625" customWidth="1"/>
    <col min="14087" max="14095" width="0" hidden="1" customWidth="1"/>
    <col min="14337" max="14337" width="7.140625" customWidth="1"/>
    <col min="14338" max="14338" width="15.7109375" customWidth="1"/>
    <col min="14339" max="14339" width="17.5703125" customWidth="1"/>
    <col min="14340" max="14340" width="14.85546875" customWidth="1"/>
    <col min="14341" max="14341" width="17.28515625" customWidth="1"/>
    <col min="14342" max="14342" width="19.28515625" customWidth="1"/>
    <col min="14343" max="14351" width="0" hidden="1" customWidth="1"/>
    <col min="14593" max="14593" width="7.140625" customWidth="1"/>
    <col min="14594" max="14594" width="15.7109375" customWidth="1"/>
    <col min="14595" max="14595" width="17.5703125" customWidth="1"/>
    <col min="14596" max="14596" width="14.85546875" customWidth="1"/>
    <col min="14597" max="14597" width="17.28515625" customWidth="1"/>
    <col min="14598" max="14598" width="19.28515625" customWidth="1"/>
    <col min="14599" max="14607" width="0" hidden="1" customWidth="1"/>
    <col min="14849" max="14849" width="7.140625" customWidth="1"/>
    <col min="14850" max="14850" width="15.7109375" customWidth="1"/>
    <col min="14851" max="14851" width="17.5703125" customWidth="1"/>
    <col min="14852" max="14852" width="14.85546875" customWidth="1"/>
    <col min="14853" max="14853" width="17.28515625" customWidth="1"/>
    <col min="14854" max="14854" width="19.28515625" customWidth="1"/>
    <col min="14855" max="14863" width="0" hidden="1" customWidth="1"/>
    <col min="15105" max="15105" width="7.140625" customWidth="1"/>
    <col min="15106" max="15106" width="15.7109375" customWidth="1"/>
    <col min="15107" max="15107" width="17.5703125" customWidth="1"/>
    <col min="15108" max="15108" width="14.85546875" customWidth="1"/>
    <col min="15109" max="15109" width="17.28515625" customWidth="1"/>
    <col min="15110" max="15110" width="19.28515625" customWidth="1"/>
    <col min="15111" max="15119" width="0" hidden="1" customWidth="1"/>
    <col min="15361" max="15361" width="7.140625" customWidth="1"/>
    <col min="15362" max="15362" width="15.7109375" customWidth="1"/>
    <col min="15363" max="15363" width="17.5703125" customWidth="1"/>
    <col min="15364" max="15364" width="14.85546875" customWidth="1"/>
    <col min="15365" max="15365" width="17.28515625" customWidth="1"/>
    <col min="15366" max="15366" width="19.28515625" customWidth="1"/>
    <col min="15367" max="15375" width="0" hidden="1" customWidth="1"/>
    <col min="15617" max="15617" width="7.140625" customWidth="1"/>
    <col min="15618" max="15618" width="15.7109375" customWidth="1"/>
    <col min="15619" max="15619" width="17.5703125" customWidth="1"/>
    <col min="15620" max="15620" width="14.85546875" customWidth="1"/>
    <col min="15621" max="15621" width="17.28515625" customWidth="1"/>
    <col min="15622" max="15622" width="19.28515625" customWidth="1"/>
    <col min="15623" max="15631" width="0" hidden="1" customWidth="1"/>
    <col min="15873" max="15873" width="7.140625" customWidth="1"/>
    <col min="15874" max="15874" width="15.7109375" customWidth="1"/>
    <col min="15875" max="15875" width="17.5703125" customWidth="1"/>
    <col min="15876" max="15876" width="14.85546875" customWidth="1"/>
    <col min="15877" max="15877" width="17.28515625" customWidth="1"/>
    <col min="15878" max="15878" width="19.28515625" customWidth="1"/>
    <col min="15879" max="15887" width="0" hidden="1" customWidth="1"/>
    <col min="16129" max="16129" width="7.140625" customWidth="1"/>
    <col min="16130" max="16130" width="15.7109375" customWidth="1"/>
    <col min="16131" max="16131" width="17.5703125" customWidth="1"/>
    <col min="16132" max="16132" width="14.85546875" customWidth="1"/>
    <col min="16133" max="16133" width="17.28515625" customWidth="1"/>
    <col min="16134" max="16134" width="19.28515625" customWidth="1"/>
    <col min="16135" max="16143" width="0" hidden="1" customWidth="1"/>
  </cols>
  <sheetData>
    <row r="1" spans="1:17" ht="15.75" thickBot="1" x14ac:dyDescent="0.3"/>
    <row r="2" spans="1:17" ht="27" thickBot="1" x14ac:dyDescent="0.45">
      <c r="C2" s="212" t="s">
        <v>212</v>
      </c>
      <c r="F2" s="213" t="s">
        <v>213</v>
      </c>
    </row>
    <row r="3" spans="1:17" ht="18.75" x14ac:dyDescent="0.3">
      <c r="C3" s="214" t="s">
        <v>214</v>
      </c>
    </row>
    <row r="4" spans="1:17" ht="15.75" x14ac:dyDescent="0.25">
      <c r="C4" s="215" t="s">
        <v>1799</v>
      </c>
    </row>
    <row r="6" spans="1:17" ht="17.25" customHeight="1" x14ac:dyDescent="0.3">
      <c r="A6" s="434" t="s">
        <v>215</v>
      </c>
      <c r="B6" s="434"/>
      <c r="C6" s="434"/>
      <c r="D6" s="434"/>
      <c r="E6" s="434"/>
      <c r="F6" s="434"/>
    </row>
    <row r="7" spans="1:17" x14ac:dyDescent="0.25">
      <c r="A7" s="216" t="s">
        <v>61</v>
      </c>
      <c r="C7" s="435" t="str">
        <f>'Credit Approval'!D6</f>
        <v>ABC</v>
      </c>
      <c r="D7" s="436"/>
      <c r="F7" s="216" t="s">
        <v>216</v>
      </c>
    </row>
    <row r="8" spans="1:17" x14ac:dyDescent="0.25">
      <c r="A8" s="216" t="s">
        <v>74</v>
      </c>
      <c r="C8" s="437" t="str">
        <f>'Credit Approval'!D7</f>
        <v>11111-2222222-3</v>
      </c>
      <c r="D8" s="438"/>
    </row>
    <row r="9" spans="1:17" x14ac:dyDescent="0.25">
      <c r="A9" s="217" t="s">
        <v>217</v>
      </c>
      <c r="C9" s="218">
        <f>'Credit Approval'!D15</f>
        <v>100000</v>
      </c>
      <c r="E9" s="216" t="s">
        <v>218</v>
      </c>
      <c r="F9" s="219">
        <v>0.28000000000000003</v>
      </c>
      <c r="G9" s="216" t="s">
        <v>219</v>
      </c>
      <c r="H9" s="220">
        <f>+D75</f>
        <v>48908.915612828001</v>
      </c>
    </row>
    <row r="10" spans="1:17" x14ac:dyDescent="0.25">
      <c r="A10" s="217" t="s">
        <v>220</v>
      </c>
      <c r="C10" s="218">
        <f>'Credit Approval'!D17</f>
        <v>36</v>
      </c>
      <c r="E10" s="216" t="s">
        <v>221</v>
      </c>
      <c r="F10" s="221">
        <f>+D75/H10*360/(30*C10)</f>
        <v>0.2799999999999998</v>
      </c>
      <c r="G10" s="216" t="s">
        <v>222</v>
      </c>
      <c r="H10" s="220">
        <f>AVERAGEIF(B15:B74,"&gt;1",B15:B74)</f>
        <v>58224.899539080987</v>
      </c>
      <c r="I10" s="222">
        <f>AVERAGEIF(B15:B74,"&gt;1",B15:B74)</f>
        <v>58224.899539080987</v>
      </c>
    </row>
    <row r="11" spans="1:17" x14ac:dyDescent="0.25">
      <c r="A11" s="217" t="s">
        <v>134</v>
      </c>
      <c r="C11" s="223">
        <f>+PMT(F9/12,C10,C9)*-1</f>
        <v>4136.358767022999</v>
      </c>
      <c r="D11" s="224"/>
      <c r="E11" s="225"/>
      <c r="H11" s="225"/>
    </row>
    <row r="12" spans="1:17" x14ac:dyDescent="0.25">
      <c r="A12" s="226"/>
      <c r="C12" s="222"/>
      <c r="D12" s="224"/>
      <c r="E12" s="216"/>
      <c r="H12" s="225">
        <f>+H9/H10</f>
        <v>0.83999999999999952</v>
      </c>
      <c r="I12" s="227">
        <f>360/(30*C10)</f>
        <v>0.33333333333333331</v>
      </c>
      <c r="J12">
        <v>100</v>
      </c>
    </row>
    <row r="13" spans="1:17" x14ac:dyDescent="0.25">
      <c r="C13" s="439" t="s">
        <v>134</v>
      </c>
      <c r="D13" s="439"/>
      <c r="E13" s="439"/>
      <c r="J13" s="227">
        <f>+H12*I12*J12</f>
        <v>27.999999999999979</v>
      </c>
    </row>
    <row r="14" spans="1:17" s="230" customFormat="1" ht="56.25" customHeight="1" x14ac:dyDescent="0.25">
      <c r="A14" s="228" t="s">
        <v>223</v>
      </c>
      <c r="B14" s="228" t="s">
        <v>224</v>
      </c>
      <c r="C14" s="228" t="s">
        <v>225</v>
      </c>
      <c r="D14" s="228" t="s">
        <v>219</v>
      </c>
      <c r="E14" s="228" t="s">
        <v>226</v>
      </c>
      <c r="F14" s="228" t="s">
        <v>227</v>
      </c>
      <c r="G14" s="229" t="s">
        <v>228</v>
      </c>
      <c r="J14" s="231"/>
      <c r="K14" s="232"/>
      <c r="Q14" s="232"/>
    </row>
    <row r="15" spans="1:17" x14ac:dyDescent="0.25">
      <c r="A15" s="233">
        <v>1</v>
      </c>
      <c r="B15" s="234">
        <f>+C9</f>
        <v>100000</v>
      </c>
      <c r="C15" s="218">
        <f>+E15-D15</f>
        <v>1803.0254336896655</v>
      </c>
      <c r="D15" s="218">
        <f>C9*$F$9/12</f>
        <v>2333.3333333333335</v>
      </c>
      <c r="E15" s="218">
        <f>+$C$11</f>
        <v>4136.358767022999</v>
      </c>
      <c r="F15" s="234">
        <f>C9-C15</f>
        <v>98196.974566310339</v>
      </c>
      <c r="J15" s="227"/>
    </row>
    <row r="16" spans="1:17" x14ac:dyDescent="0.25">
      <c r="A16" s="233">
        <f>+A15+1</f>
        <v>2</v>
      </c>
      <c r="B16" s="234">
        <f>+F15</f>
        <v>98196.974566310339</v>
      </c>
      <c r="C16" s="218">
        <f t="shared" ref="C16:C74" si="0">IF(A16&lt;=$C$10,E16-D16,0)</f>
        <v>1845.0960271424242</v>
      </c>
      <c r="D16" s="218">
        <f t="shared" ref="D16:D74" si="1">IF(A16&lt;=$C$10,F15*$F$9/12,0)</f>
        <v>2291.2627398805748</v>
      </c>
      <c r="E16" s="218">
        <f t="shared" ref="E16:E74" si="2">IF(A16&lt;=$C$10,$C$11,0)</f>
        <v>4136.358767022999</v>
      </c>
      <c r="F16" s="234">
        <f t="shared" ref="F16:F74" si="3">IF(A16&lt;=$C$10,F15-C16,0)</f>
        <v>96351.878539167912</v>
      </c>
      <c r="J16" s="227"/>
    </row>
    <row r="17" spans="1:10" x14ac:dyDescent="0.25">
      <c r="A17" s="233">
        <f t="shared" ref="A17:A74" si="4">+A16+1</f>
        <v>3</v>
      </c>
      <c r="B17" s="234">
        <f t="shared" ref="B17:B74" si="5">+F16</f>
        <v>96351.878539167912</v>
      </c>
      <c r="C17" s="218">
        <f t="shared" si="0"/>
        <v>1888.1482677757476</v>
      </c>
      <c r="D17" s="218">
        <f t="shared" si="1"/>
        <v>2248.2104992472514</v>
      </c>
      <c r="E17" s="218">
        <f t="shared" si="2"/>
        <v>4136.358767022999</v>
      </c>
      <c r="F17" s="234">
        <f t="shared" si="3"/>
        <v>94463.730271392167</v>
      </c>
      <c r="J17" s="227"/>
    </row>
    <row r="18" spans="1:10" x14ac:dyDescent="0.25">
      <c r="A18" s="233">
        <f t="shared" si="4"/>
        <v>4</v>
      </c>
      <c r="B18" s="234">
        <f t="shared" si="5"/>
        <v>94463.730271392167</v>
      </c>
      <c r="C18" s="218">
        <f t="shared" si="0"/>
        <v>1932.205060690515</v>
      </c>
      <c r="D18" s="218">
        <f t="shared" si="1"/>
        <v>2204.153706332484</v>
      </c>
      <c r="E18" s="218">
        <f t="shared" si="2"/>
        <v>4136.358767022999</v>
      </c>
      <c r="F18" s="234">
        <f t="shared" si="3"/>
        <v>92531.525210701657</v>
      </c>
      <c r="J18" s="227"/>
    </row>
    <row r="19" spans="1:10" x14ac:dyDescent="0.25">
      <c r="A19" s="233">
        <f t="shared" si="4"/>
        <v>5</v>
      </c>
      <c r="B19" s="234">
        <f t="shared" si="5"/>
        <v>92531.525210701657</v>
      </c>
      <c r="C19" s="218">
        <f t="shared" si="0"/>
        <v>1977.2898454399601</v>
      </c>
      <c r="D19" s="218">
        <f t="shared" si="1"/>
        <v>2159.0689215830389</v>
      </c>
      <c r="E19" s="218">
        <f t="shared" si="2"/>
        <v>4136.358767022999</v>
      </c>
      <c r="F19" s="234">
        <f t="shared" si="3"/>
        <v>90554.235365261702</v>
      </c>
      <c r="J19" s="227"/>
    </row>
    <row r="20" spans="1:10" x14ac:dyDescent="0.25">
      <c r="A20" s="233">
        <f t="shared" si="4"/>
        <v>6</v>
      </c>
      <c r="B20" s="234">
        <f t="shared" si="5"/>
        <v>90554.235365261702</v>
      </c>
      <c r="C20" s="218">
        <f t="shared" si="0"/>
        <v>2023.4266085002259</v>
      </c>
      <c r="D20" s="218">
        <f t="shared" si="1"/>
        <v>2112.9321585227731</v>
      </c>
      <c r="E20" s="218">
        <f t="shared" si="2"/>
        <v>4136.358767022999</v>
      </c>
      <c r="F20" s="234">
        <f t="shared" si="3"/>
        <v>88530.808756761471</v>
      </c>
      <c r="J20" s="227"/>
    </row>
    <row r="21" spans="1:10" x14ac:dyDescent="0.25">
      <c r="A21" s="233">
        <f t="shared" si="4"/>
        <v>7</v>
      </c>
      <c r="B21" s="234">
        <f t="shared" si="5"/>
        <v>88530.808756761471</v>
      </c>
      <c r="C21" s="218">
        <f t="shared" si="0"/>
        <v>2070.6398960318979</v>
      </c>
      <c r="D21" s="218">
        <f t="shared" si="1"/>
        <v>2065.7188709911011</v>
      </c>
      <c r="E21" s="218">
        <f t="shared" si="2"/>
        <v>4136.358767022999</v>
      </c>
      <c r="F21" s="234">
        <f t="shared" si="3"/>
        <v>86460.16886072958</v>
      </c>
      <c r="J21" s="227"/>
    </row>
    <row r="22" spans="1:10" x14ac:dyDescent="0.25">
      <c r="A22" s="233">
        <f t="shared" si="4"/>
        <v>8</v>
      </c>
      <c r="B22" s="234">
        <f t="shared" si="5"/>
        <v>86460.16886072958</v>
      </c>
      <c r="C22" s="218">
        <f t="shared" si="0"/>
        <v>2118.954826939309</v>
      </c>
      <c r="D22" s="218">
        <f t="shared" si="1"/>
        <v>2017.4039400836903</v>
      </c>
      <c r="E22" s="218">
        <f t="shared" si="2"/>
        <v>4136.358767022999</v>
      </c>
      <c r="F22" s="234">
        <f t="shared" si="3"/>
        <v>84341.214033790267</v>
      </c>
      <c r="J22" s="227"/>
    </row>
    <row r="23" spans="1:10" x14ac:dyDescent="0.25">
      <c r="A23" s="233">
        <f t="shared" si="4"/>
        <v>9</v>
      </c>
      <c r="B23" s="234">
        <f t="shared" si="5"/>
        <v>84341.214033790267</v>
      </c>
      <c r="C23" s="218">
        <f t="shared" si="0"/>
        <v>2168.397106234559</v>
      </c>
      <c r="D23" s="218">
        <f t="shared" si="1"/>
        <v>1967.9616607884398</v>
      </c>
      <c r="E23" s="218">
        <f t="shared" si="2"/>
        <v>4136.358767022999</v>
      </c>
      <c r="F23" s="234">
        <f t="shared" si="3"/>
        <v>82172.816927555716</v>
      </c>
      <c r="J23" s="227"/>
    </row>
    <row r="24" spans="1:10" x14ac:dyDescent="0.25">
      <c r="A24" s="233">
        <f t="shared" si="4"/>
        <v>10</v>
      </c>
      <c r="B24" s="234">
        <f t="shared" si="5"/>
        <v>82172.816927555716</v>
      </c>
      <c r="C24" s="218">
        <f t="shared" si="0"/>
        <v>2218.9930387133654</v>
      </c>
      <c r="D24" s="218">
        <f t="shared" si="1"/>
        <v>1917.3657283096336</v>
      </c>
      <c r="E24" s="218">
        <f t="shared" si="2"/>
        <v>4136.358767022999</v>
      </c>
      <c r="F24" s="234">
        <f t="shared" si="3"/>
        <v>79953.823888842351</v>
      </c>
      <c r="J24" s="227"/>
    </row>
    <row r="25" spans="1:10" x14ac:dyDescent="0.25">
      <c r="A25" s="233">
        <f t="shared" si="4"/>
        <v>11</v>
      </c>
      <c r="B25" s="234">
        <f t="shared" si="5"/>
        <v>79953.823888842351</v>
      </c>
      <c r="C25" s="218">
        <f t="shared" si="0"/>
        <v>2270.7695429500109</v>
      </c>
      <c r="D25" s="218">
        <f t="shared" si="1"/>
        <v>1865.5892240729884</v>
      </c>
      <c r="E25" s="218">
        <f t="shared" si="2"/>
        <v>4136.358767022999</v>
      </c>
      <c r="F25" s="234">
        <f t="shared" si="3"/>
        <v>77683.054345892335</v>
      </c>
      <c r="J25" s="227"/>
    </row>
    <row r="26" spans="1:10" x14ac:dyDescent="0.25">
      <c r="A26" s="233">
        <f t="shared" si="4"/>
        <v>12</v>
      </c>
      <c r="B26" s="234">
        <f t="shared" si="5"/>
        <v>77683.054345892335</v>
      </c>
      <c r="C26" s="218">
        <f t="shared" si="0"/>
        <v>2323.7541656188441</v>
      </c>
      <c r="D26" s="218">
        <f t="shared" si="1"/>
        <v>1812.6046014041547</v>
      </c>
      <c r="E26" s="218">
        <f t="shared" si="2"/>
        <v>4136.358767022999</v>
      </c>
      <c r="F26" s="234">
        <f t="shared" si="3"/>
        <v>75359.300180273494</v>
      </c>
      <c r="J26" s="227"/>
    </row>
    <row r="27" spans="1:10" x14ac:dyDescent="0.25">
      <c r="A27" s="233">
        <f t="shared" si="4"/>
        <v>13</v>
      </c>
      <c r="B27" s="234">
        <f t="shared" si="5"/>
        <v>75359.300180273494</v>
      </c>
      <c r="C27" s="218">
        <f t="shared" si="0"/>
        <v>2377.9750961499503</v>
      </c>
      <c r="D27" s="218">
        <f t="shared" si="1"/>
        <v>1758.3836708730485</v>
      </c>
      <c r="E27" s="218">
        <f t="shared" si="2"/>
        <v>4136.358767022999</v>
      </c>
      <c r="F27" s="234">
        <f t="shared" si="3"/>
        <v>72981.325084123542</v>
      </c>
      <c r="J27" s="227"/>
    </row>
    <row r="28" spans="1:10" x14ac:dyDescent="0.25">
      <c r="A28" s="233">
        <f t="shared" si="4"/>
        <v>14</v>
      </c>
      <c r="B28" s="234">
        <f t="shared" si="5"/>
        <v>72981.325084123542</v>
      </c>
      <c r="C28" s="218">
        <f t="shared" si="0"/>
        <v>2433.4611817267833</v>
      </c>
      <c r="D28" s="218">
        <f t="shared" si="1"/>
        <v>1702.897585296216</v>
      </c>
      <c r="E28" s="218">
        <f t="shared" si="2"/>
        <v>4136.358767022999</v>
      </c>
      <c r="F28" s="234">
        <f t="shared" si="3"/>
        <v>70547.863902396755</v>
      </c>
      <c r="J28" s="227"/>
    </row>
    <row r="29" spans="1:10" x14ac:dyDescent="0.25">
      <c r="A29" s="233">
        <f t="shared" si="4"/>
        <v>15</v>
      </c>
      <c r="B29" s="234">
        <f t="shared" si="5"/>
        <v>70547.863902396755</v>
      </c>
      <c r="C29" s="218">
        <f t="shared" si="0"/>
        <v>2490.241942633741</v>
      </c>
      <c r="D29" s="218">
        <f t="shared" si="1"/>
        <v>1646.1168243892578</v>
      </c>
      <c r="E29" s="218">
        <f t="shared" si="2"/>
        <v>4136.358767022999</v>
      </c>
      <c r="F29" s="234">
        <f t="shared" si="3"/>
        <v>68057.621959763012</v>
      </c>
      <c r="J29" s="227"/>
    </row>
    <row r="30" spans="1:10" x14ac:dyDescent="0.25">
      <c r="A30" s="233">
        <f t="shared" si="4"/>
        <v>16</v>
      </c>
      <c r="B30" s="234">
        <f t="shared" si="5"/>
        <v>68057.621959763012</v>
      </c>
      <c r="C30" s="218">
        <f t="shared" si="0"/>
        <v>2548.3475879618618</v>
      </c>
      <c r="D30" s="218">
        <f t="shared" si="1"/>
        <v>1588.0111790611372</v>
      </c>
      <c r="E30" s="218">
        <f t="shared" si="2"/>
        <v>4136.358767022999</v>
      </c>
      <c r="F30" s="234">
        <f t="shared" si="3"/>
        <v>65509.274371801148</v>
      </c>
      <c r="J30" s="227"/>
    </row>
    <row r="31" spans="1:10" x14ac:dyDescent="0.25">
      <c r="A31" s="233">
        <f t="shared" si="4"/>
        <v>17</v>
      </c>
      <c r="B31" s="234">
        <f t="shared" si="5"/>
        <v>65509.274371801148</v>
      </c>
      <c r="C31" s="218">
        <f t="shared" si="0"/>
        <v>2607.8090316809721</v>
      </c>
      <c r="D31" s="218">
        <f t="shared" si="1"/>
        <v>1528.5497353420269</v>
      </c>
      <c r="E31" s="218">
        <f t="shared" si="2"/>
        <v>4136.358767022999</v>
      </c>
      <c r="F31" s="234">
        <f t="shared" si="3"/>
        <v>62901.465340120179</v>
      </c>
      <c r="J31" s="227"/>
    </row>
    <row r="32" spans="1:10" x14ac:dyDescent="0.25">
      <c r="A32" s="233">
        <f t="shared" si="4"/>
        <v>18</v>
      </c>
      <c r="B32" s="234">
        <f t="shared" si="5"/>
        <v>62901.465340120179</v>
      </c>
      <c r="C32" s="218">
        <f t="shared" si="0"/>
        <v>2668.6579090868618</v>
      </c>
      <c r="D32" s="218">
        <f t="shared" si="1"/>
        <v>1467.7008579361375</v>
      </c>
      <c r="E32" s="218">
        <f t="shared" si="2"/>
        <v>4136.358767022999</v>
      </c>
      <c r="F32" s="234">
        <f t="shared" si="3"/>
        <v>60232.807431033318</v>
      </c>
      <c r="J32" s="227"/>
    </row>
    <row r="33" spans="1:10" x14ac:dyDescent="0.25">
      <c r="A33" s="233">
        <f t="shared" si="4"/>
        <v>19</v>
      </c>
      <c r="B33" s="234">
        <f t="shared" si="5"/>
        <v>60232.807431033318</v>
      </c>
      <c r="C33" s="218">
        <f t="shared" si="0"/>
        <v>2730.9265936322217</v>
      </c>
      <c r="D33" s="218">
        <f t="shared" si="1"/>
        <v>1405.4321733907775</v>
      </c>
      <c r="E33" s="218">
        <f t="shared" si="2"/>
        <v>4136.358767022999</v>
      </c>
      <c r="F33" s="234">
        <f t="shared" si="3"/>
        <v>57501.880837401099</v>
      </c>
      <c r="J33" s="227"/>
    </row>
    <row r="34" spans="1:10" x14ac:dyDescent="0.25">
      <c r="A34" s="233">
        <f t="shared" si="4"/>
        <v>20</v>
      </c>
      <c r="B34" s="234">
        <f t="shared" si="5"/>
        <v>57501.880837401099</v>
      </c>
      <c r="C34" s="218">
        <f t="shared" si="0"/>
        <v>2794.6482141503066</v>
      </c>
      <c r="D34" s="218">
        <f t="shared" si="1"/>
        <v>1341.7105528726925</v>
      </c>
      <c r="E34" s="218">
        <f t="shared" si="2"/>
        <v>4136.358767022999</v>
      </c>
      <c r="F34" s="234">
        <f t="shared" si="3"/>
        <v>54707.232623250791</v>
      </c>
      <c r="J34" s="227"/>
    </row>
    <row r="35" spans="1:10" x14ac:dyDescent="0.25">
      <c r="A35" s="233">
        <f t="shared" si="4"/>
        <v>21</v>
      </c>
      <c r="B35" s="234">
        <f t="shared" si="5"/>
        <v>54707.232623250791</v>
      </c>
      <c r="C35" s="218">
        <f t="shared" si="0"/>
        <v>2859.8566724804805</v>
      </c>
      <c r="D35" s="218">
        <f t="shared" si="1"/>
        <v>1276.5020945425185</v>
      </c>
      <c r="E35" s="218">
        <f t="shared" si="2"/>
        <v>4136.358767022999</v>
      </c>
      <c r="F35" s="234">
        <f t="shared" si="3"/>
        <v>51847.375950770307</v>
      </c>
      <c r="J35" s="227"/>
    </row>
    <row r="36" spans="1:10" x14ac:dyDescent="0.25">
      <c r="A36" s="233">
        <f t="shared" si="4"/>
        <v>22</v>
      </c>
      <c r="B36" s="234">
        <f t="shared" si="5"/>
        <v>51847.375950770307</v>
      </c>
      <c r="C36" s="218">
        <f t="shared" si="0"/>
        <v>2926.5866615050254</v>
      </c>
      <c r="D36" s="218">
        <f t="shared" si="1"/>
        <v>1209.7721055179738</v>
      </c>
      <c r="E36" s="218">
        <f t="shared" si="2"/>
        <v>4136.358767022999</v>
      </c>
      <c r="F36" s="234">
        <f t="shared" si="3"/>
        <v>48920.789289265282</v>
      </c>
      <c r="J36" s="227"/>
    </row>
    <row r="37" spans="1:10" x14ac:dyDescent="0.25">
      <c r="A37" s="233">
        <f t="shared" si="4"/>
        <v>23</v>
      </c>
      <c r="B37" s="234">
        <f t="shared" si="5"/>
        <v>48920.789289265282</v>
      </c>
      <c r="C37" s="218">
        <f t="shared" si="0"/>
        <v>2994.8736836068092</v>
      </c>
      <c r="D37" s="218">
        <f t="shared" si="1"/>
        <v>1141.48508341619</v>
      </c>
      <c r="E37" s="218">
        <f t="shared" si="2"/>
        <v>4136.358767022999</v>
      </c>
      <c r="F37" s="234">
        <f t="shared" si="3"/>
        <v>45925.915605658476</v>
      </c>
      <c r="J37" s="227"/>
    </row>
    <row r="38" spans="1:10" x14ac:dyDescent="0.25">
      <c r="A38" s="233">
        <f t="shared" si="4"/>
        <v>24</v>
      </c>
      <c r="B38" s="234">
        <f t="shared" si="5"/>
        <v>45925.915605658476</v>
      </c>
      <c r="C38" s="218">
        <f t="shared" si="0"/>
        <v>3064.7540695576345</v>
      </c>
      <c r="D38" s="218">
        <f t="shared" si="1"/>
        <v>1071.6046974653646</v>
      </c>
      <c r="E38" s="218">
        <f t="shared" si="2"/>
        <v>4136.358767022999</v>
      </c>
      <c r="F38" s="234">
        <f t="shared" si="3"/>
        <v>42861.161536100844</v>
      </c>
      <c r="J38" s="227"/>
    </row>
    <row r="39" spans="1:10" x14ac:dyDescent="0.25">
      <c r="A39" s="233">
        <f t="shared" si="4"/>
        <v>25</v>
      </c>
      <c r="B39" s="234">
        <f t="shared" si="5"/>
        <v>42861.161536100844</v>
      </c>
      <c r="C39" s="218">
        <f t="shared" si="0"/>
        <v>3136.2649978473128</v>
      </c>
      <c r="D39" s="218">
        <f t="shared" si="1"/>
        <v>1000.0937691756864</v>
      </c>
      <c r="E39" s="218">
        <f t="shared" si="2"/>
        <v>4136.358767022999</v>
      </c>
      <c r="F39" s="234">
        <f t="shared" si="3"/>
        <v>39724.896538253532</v>
      </c>
      <c r="J39" s="227"/>
    </row>
    <row r="40" spans="1:10" x14ac:dyDescent="0.25">
      <c r="A40" s="233">
        <f t="shared" si="4"/>
        <v>26</v>
      </c>
      <c r="B40" s="234">
        <f t="shared" si="5"/>
        <v>39724.896538253532</v>
      </c>
      <c r="C40" s="218">
        <f t="shared" si="0"/>
        <v>3209.4445144637498</v>
      </c>
      <c r="D40" s="218">
        <f t="shared" si="1"/>
        <v>926.91425255924923</v>
      </c>
      <c r="E40" s="218">
        <f t="shared" si="2"/>
        <v>4136.358767022999</v>
      </c>
      <c r="F40" s="234">
        <f t="shared" si="3"/>
        <v>36515.452023789781</v>
      </c>
      <c r="J40" s="227"/>
    </row>
    <row r="41" spans="1:10" x14ac:dyDescent="0.25">
      <c r="A41" s="233">
        <f t="shared" si="4"/>
        <v>27</v>
      </c>
      <c r="B41" s="234">
        <f t="shared" si="5"/>
        <v>36515.452023789781</v>
      </c>
      <c r="C41" s="218">
        <f t="shared" si="0"/>
        <v>3284.3315531345706</v>
      </c>
      <c r="D41" s="218">
        <f t="shared" si="1"/>
        <v>852.02721388842838</v>
      </c>
      <c r="E41" s="218">
        <f t="shared" si="2"/>
        <v>4136.358767022999</v>
      </c>
      <c r="F41" s="234">
        <f t="shared" si="3"/>
        <v>33231.120470655209</v>
      </c>
      <c r="J41" s="227"/>
    </row>
    <row r="42" spans="1:10" x14ac:dyDescent="0.25">
      <c r="A42" s="233">
        <f t="shared" si="4"/>
        <v>28</v>
      </c>
      <c r="B42" s="234">
        <f t="shared" si="5"/>
        <v>33231.120470655209</v>
      </c>
      <c r="C42" s="218">
        <f t="shared" si="0"/>
        <v>3360.9659560410441</v>
      </c>
      <c r="D42" s="218">
        <f t="shared" si="1"/>
        <v>775.39281098195488</v>
      </c>
      <c r="E42" s="218">
        <f t="shared" si="2"/>
        <v>4136.358767022999</v>
      </c>
      <c r="F42" s="234">
        <f t="shared" si="3"/>
        <v>29870.154514614165</v>
      </c>
      <c r="J42" s="227"/>
    </row>
    <row r="43" spans="1:10" x14ac:dyDescent="0.25">
      <c r="A43" s="233">
        <f t="shared" si="4"/>
        <v>29</v>
      </c>
      <c r="B43" s="234">
        <f t="shared" si="5"/>
        <v>29870.154514614165</v>
      </c>
      <c r="C43" s="218">
        <f t="shared" si="0"/>
        <v>3439.3884950153351</v>
      </c>
      <c r="D43" s="218">
        <f t="shared" si="1"/>
        <v>696.97027200766388</v>
      </c>
      <c r="E43" s="218">
        <f t="shared" si="2"/>
        <v>4136.358767022999</v>
      </c>
      <c r="F43" s="234">
        <f t="shared" si="3"/>
        <v>26430.766019598828</v>
      </c>
      <c r="J43" s="227"/>
    </row>
    <row r="44" spans="1:10" x14ac:dyDescent="0.25">
      <c r="A44" s="233">
        <f t="shared" si="4"/>
        <v>30</v>
      </c>
      <c r="B44" s="234">
        <f t="shared" si="5"/>
        <v>26430.766019598828</v>
      </c>
      <c r="C44" s="218">
        <f t="shared" si="0"/>
        <v>3519.6408932323598</v>
      </c>
      <c r="D44" s="218">
        <f t="shared" si="1"/>
        <v>616.71787379063937</v>
      </c>
      <c r="E44" s="218">
        <f t="shared" si="2"/>
        <v>4136.358767022999</v>
      </c>
      <c r="F44" s="234">
        <f t="shared" si="3"/>
        <v>22911.125126366467</v>
      </c>
      <c r="J44" s="227"/>
    </row>
    <row r="45" spans="1:10" x14ac:dyDescent="0.25">
      <c r="A45" s="233">
        <f t="shared" si="4"/>
        <v>31</v>
      </c>
      <c r="B45" s="234">
        <f t="shared" si="5"/>
        <v>22911.125126366467</v>
      </c>
      <c r="C45" s="218">
        <f t="shared" si="0"/>
        <v>3601.7658474077816</v>
      </c>
      <c r="D45" s="218">
        <f t="shared" si="1"/>
        <v>534.59291961521762</v>
      </c>
      <c r="E45" s="218">
        <f t="shared" si="2"/>
        <v>4136.358767022999</v>
      </c>
      <c r="F45" s="234">
        <f t="shared" si="3"/>
        <v>19309.359278958684</v>
      </c>
      <c r="J45" s="227"/>
    </row>
    <row r="46" spans="1:10" x14ac:dyDescent="0.25">
      <c r="A46" s="233">
        <f t="shared" si="4"/>
        <v>32</v>
      </c>
      <c r="B46" s="234">
        <f t="shared" si="5"/>
        <v>19309.359278958684</v>
      </c>
      <c r="C46" s="218">
        <f t="shared" si="0"/>
        <v>3685.8070505139631</v>
      </c>
      <c r="D46" s="218">
        <f t="shared" si="1"/>
        <v>450.551716509036</v>
      </c>
      <c r="E46" s="218">
        <f t="shared" si="2"/>
        <v>4136.358767022999</v>
      </c>
      <c r="F46" s="234">
        <f t="shared" si="3"/>
        <v>15623.552228444722</v>
      </c>
      <c r="J46" s="227"/>
    </row>
    <row r="47" spans="1:10" x14ac:dyDescent="0.25">
      <c r="A47" s="233">
        <f t="shared" si="4"/>
        <v>33</v>
      </c>
      <c r="B47" s="234">
        <f t="shared" si="5"/>
        <v>15623.552228444722</v>
      </c>
      <c r="C47" s="218">
        <f t="shared" si="0"/>
        <v>3771.8092150259554</v>
      </c>
      <c r="D47" s="218">
        <f t="shared" si="1"/>
        <v>364.54955199704358</v>
      </c>
      <c r="E47" s="218">
        <f t="shared" si="2"/>
        <v>4136.358767022999</v>
      </c>
      <c r="F47" s="234">
        <f t="shared" si="3"/>
        <v>11851.743013418767</v>
      </c>
      <c r="J47" s="227"/>
    </row>
    <row r="48" spans="1:10" x14ac:dyDescent="0.25">
      <c r="A48" s="233">
        <f t="shared" si="4"/>
        <v>34</v>
      </c>
      <c r="B48" s="234">
        <f t="shared" si="5"/>
        <v>11851.743013418767</v>
      </c>
      <c r="C48" s="218">
        <f t="shared" si="0"/>
        <v>3859.8180967098942</v>
      </c>
      <c r="D48" s="218">
        <f t="shared" si="1"/>
        <v>276.54067031310461</v>
      </c>
      <c r="E48" s="218">
        <f t="shared" si="2"/>
        <v>4136.358767022999</v>
      </c>
      <c r="F48" s="234">
        <f t="shared" si="3"/>
        <v>7991.9249167088728</v>
      </c>
      <c r="J48" s="227"/>
    </row>
    <row r="49" spans="1:10" x14ac:dyDescent="0.25">
      <c r="A49" s="233">
        <f t="shared" si="4"/>
        <v>35</v>
      </c>
      <c r="B49" s="234">
        <f t="shared" si="5"/>
        <v>7991.9249167088728</v>
      </c>
      <c r="C49" s="218">
        <f t="shared" si="0"/>
        <v>3949.8805189664586</v>
      </c>
      <c r="D49" s="218">
        <f t="shared" si="1"/>
        <v>186.47824805654037</v>
      </c>
      <c r="E49" s="218">
        <f t="shared" si="2"/>
        <v>4136.358767022999</v>
      </c>
      <c r="F49" s="234">
        <f t="shared" si="3"/>
        <v>4042.0443977424143</v>
      </c>
      <c r="J49" s="227"/>
    </row>
    <row r="50" spans="1:10" x14ac:dyDescent="0.25">
      <c r="A50" s="233">
        <f t="shared" si="4"/>
        <v>36</v>
      </c>
      <c r="B50" s="234">
        <f t="shared" si="5"/>
        <v>4042.0443977424143</v>
      </c>
      <c r="C50" s="218">
        <f t="shared" si="0"/>
        <v>4042.0443977423429</v>
      </c>
      <c r="D50" s="218">
        <f t="shared" si="1"/>
        <v>94.314369280656351</v>
      </c>
      <c r="E50" s="218">
        <f t="shared" si="2"/>
        <v>4136.358767022999</v>
      </c>
      <c r="F50" s="234">
        <f t="shared" si="3"/>
        <v>7.1395334089174867E-11</v>
      </c>
      <c r="J50" s="227"/>
    </row>
    <row r="51" spans="1:10" x14ac:dyDescent="0.25">
      <c r="A51" s="233">
        <f t="shared" si="4"/>
        <v>37</v>
      </c>
      <c r="B51" s="234">
        <f t="shared" si="5"/>
        <v>7.1395334089174867E-11</v>
      </c>
      <c r="C51" s="218">
        <f t="shared" si="0"/>
        <v>0</v>
      </c>
      <c r="D51" s="218">
        <f t="shared" si="1"/>
        <v>0</v>
      </c>
      <c r="E51" s="218">
        <f t="shared" si="2"/>
        <v>0</v>
      </c>
      <c r="F51" s="234">
        <f t="shared" si="3"/>
        <v>0</v>
      </c>
      <c r="J51" s="227"/>
    </row>
    <row r="52" spans="1:10" x14ac:dyDescent="0.25">
      <c r="A52" s="233">
        <f t="shared" si="4"/>
        <v>38</v>
      </c>
      <c r="B52" s="234">
        <f t="shared" si="5"/>
        <v>0</v>
      </c>
      <c r="C52" s="218">
        <f t="shared" si="0"/>
        <v>0</v>
      </c>
      <c r="D52" s="218">
        <f t="shared" si="1"/>
        <v>0</v>
      </c>
      <c r="E52" s="218">
        <f t="shared" si="2"/>
        <v>0</v>
      </c>
      <c r="F52" s="234">
        <f t="shared" si="3"/>
        <v>0</v>
      </c>
      <c r="J52" s="227"/>
    </row>
    <row r="53" spans="1:10" x14ac:dyDescent="0.25">
      <c r="A53" s="233">
        <f t="shared" si="4"/>
        <v>39</v>
      </c>
      <c r="B53" s="234">
        <f t="shared" si="5"/>
        <v>0</v>
      </c>
      <c r="C53" s="218">
        <f t="shared" si="0"/>
        <v>0</v>
      </c>
      <c r="D53" s="218">
        <f t="shared" si="1"/>
        <v>0</v>
      </c>
      <c r="E53" s="218">
        <f t="shared" si="2"/>
        <v>0</v>
      </c>
      <c r="F53" s="234">
        <f t="shared" si="3"/>
        <v>0</v>
      </c>
      <c r="J53" s="227"/>
    </row>
    <row r="54" spans="1:10" x14ac:dyDescent="0.25">
      <c r="A54" s="233">
        <f t="shared" si="4"/>
        <v>40</v>
      </c>
      <c r="B54" s="234">
        <f t="shared" si="5"/>
        <v>0</v>
      </c>
      <c r="C54" s="218">
        <f t="shared" si="0"/>
        <v>0</v>
      </c>
      <c r="D54" s="218">
        <f t="shared" si="1"/>
        <v>0</v>
      </c>
      <c r="E54" s="218">
        <f t="shared" si="2"/>
        <v>0</v>
      </c>
      <c r="F54" s="234">
        <f t="shared" si="3"/>
        <v>0</v>
      </c>
      <c r="J54" s="227"/>
    </row>
    <row r="55" spans="1:10" x14ac:dyDescent="0.25">
      <c r="A55" s="233">
        <f t="shared" si="4"/>
        <v>41</v>
      </c>
      <c r="B55" s="234">
        <f t="shared" si="5"/>
        <v>0</v>
      </c>
      <c r="C55" s="218">
        <f t="shared" si="0"/>
        <v>0</v>
      </c>
      <c r="D55" s="218">
        <f t="shared" si="1"/>
        <v>0</v>
      </c>
      <c r="E55" s="218">
        <f t="shared" si="2"/>
        <v>0</v>
      </c>
      <c r="F55" s="234">
        <f t="shared" si="3"/>
        <v>0</v>
      </c>
      <c r="J55" s="227"/>
    </row>
    <row r="56" spans="1:10" x14ac:dyDescent="0.25">
      <c r="A56" s="233">
        <f t="shared" si="4"/>
        <v>42</v>
      </c>
      <c r="B56" s="234">
        <f t="shared" si="5"/>
        <v>0</v>
      </c>
      <c r="C56" s="218">
        <f t="shared" si="0"/>
        <v>0</v>
      </c>
      <c r="D56" s="218">
        <f t="shared" si="1"/>
        <v>0</v>
      </c>
      <c r="E56" s="218">
        <f t="shared" si="2"/>
        <v>0</v>
      </c>
      <c r="F56" s="234">
        <f t="shared" si="3"/>
        <v>0</v>
      </c>
      <c r="J56" s="227"/>
    </row>
    <row r="57" spans="1:10" x14ac:dyDescent="0.25">
      <c r="A57" s="233">
        <f t="shared" si="4"/>
        <v>43</v>
      </c>
      <c r="B57" s="234">
        <f t="shared" si="5"/>
        <v>0</v>
      </c>
      <c r="C57" s="218">
        <f t="shared" si="0"/>
        <v>0</v>
      </c>
      <c r="D57" s="218">
        <f t="shared" si="1"/>
        <v>0</v>
      </c>
      <c r="E57" s="218">
        <f t="shared" si="2"/>
        <v>0</v>
      </c>
      <c r="F57" s="234">
        <f t="shared" si="3"/>
        <v>0</v>
      </c>
      <c r="J57" s="227"/>
    </row>
    <row r="58" spans="1:10" x14ac:dyDescent="0.25">
      <c r="A58" s="233">
        <f t="shared" si="4"/>
        <v>44</v>
      </c>
      <c r="B58" s="234">
        <f t="shared" si="5"/>
        <v>0</v>
      </c>
      <c r="C58" s="218">
        <f t="shared" si="0"/>
        <v>0</v>
      </c>
      <c r="D58" s="218">
        <f t="shared" si="1"/>
        <v>0</v>
      </c>
      <c r="E58" s="218">
        <f t="shared" si="2"/>
        <v>0</v>
      </c>
      <c r="F58" s="234">
        <f t="shared" si="3"/>
        <v>0</v>
      </c>
      <c r="J58" s="227"/>
    </row>
    <row r="59" spans="1:10" x14ac:dyDescent="0.25">
      <c r="A59" s="233">
        <f t="shared" si="4"/>
        <v>45</v>
      </c>
      <c r="B59" s="234">
        <f t="shared" si="5"/>
        <v>0</v>
      </c>
      <c r="C59" s="218">
        <f t="shared" si="0"/>
        <v>0</v>
      </c>
      <c r="D59" s="218">
        <f t="shared" si="1"/>
        <v>0</v>
      </c>
      <c r="E59" s="218">
        <f t="shared" si="2"/>
        <v>0</v>
      </c>
      <c r="F59" s="234">
        <f t="shared" si="3"/>
        <v>0</v>
      </c>
      <c r="J59" s="227"/>
    </row>
    <row r="60" spans="1:10" x14ac:dyDescent="0.25">
      <c r="A60" s="233">
        <f t="shared" si="4"/>
        <v>46</v>
      </c>
      <c r="B60" s="234">
        <f t="shared" si="5"/>
        <v>0</v>
      </c>
      <c r="C60" s="218">
        <f t="shared" si="0"/>
        <v>0</v>
      </c>
      <c r="D60" s="218">
        <f t="shared" si="1"/>
        <v>0</v>
      </c>
      <c r="E60" s="218">
        <f t="shared" si="2"/>
        <v>0</v>
      </c>
      <c r="F60" s="234">
        <f t="shared" si="3"/>
        <v>0</v>
      </c>
      <c r="J60" s="227"/>
    </row>
    <row r="61" spans="1:10" x14ac:dyDescent="0.25">
      <c r="A61" s="233">
        <f t="shared" si="4"/>
        <v>47</v>
      </c>
      <c r="B61" s="234">
        <f t="shared" si="5"/>
        <v>0</v>
      </c>
      <c r="C61" s="218">
        <f t="shared" si="0"/>
        <v>0</v>
      </c>
      <c r="D61" s="218">
        <f t="shared" si="1"/>
        <v>0</v>
      </c>
      <c r="E61" s="218">
        <f t="shared" si="2"/>
        <v>0</v>
      </c>
      <c r="F61" s="234">
        <f t="shared" si="3"/>
        <v>0</v>
      </c>
      <c r="J61" s="227"/>
    </row>
    <row r="62" spans="1:10" x14ac:dyDescent="0.25">
      <c r="A62" s="233">
        <f t="shared" si="4"/>
        <v>48</v>
      </c>
      <c r="B62" s="234">
        <f t="shared" si="5"/>
        <v>0</v>
      </c>
      <c r="C62" s="218">
        <f t="shared" si="0"/>
        <v>0</v>
      </c>
      <c r="D62" s="218">
        <f t="shared" si="1"/>
        <v>0</v>
      </c>
      <c r="E62" s="218">
        <f t="shared" si="2"/>
        <v>0</v>
      </c>
      <c r="F62" s="234">
        <f t="shared" si="3"/>
        <v>0</v>
      </c>
      <c r="J62" s="227"/>
    </row>
    <row r="63" spans="1:10" x14ac:dyDescent="0.25">
      <c r="A63" s="233">
        <f t="shared" si="4"/>
        <v>49</v>
      </c>
      <c r="B63" s="234">
        <f t="shared" si="5"/>
        <v>0</v>
      </c>
      <c r="C63" s="218">
        <f t="shared" si="0"/>
        <v>0</v>
      </c>
      <c r="D63" s="218">
        <f t="shared" si="1"/>
        <v>0</v>
      </c>
      <c r="E63" s="218">
        <f t="shared" si="2"/>
        <v>0</v>
      </c>
      <c r="F63" s="234">
        <f t="shared" si="3"/>
        <v>0</v>
      </c>
      <c r="J63" s="227"/>
    </row>
    <row r="64" spans="1:10" x14ac:dyDescent="0.25">
      <c r="A64" s="233">
        <f t="shared" si="4"/>
        <v>50</v>
      </c>
      <c r="B64" s="234">
        <f t="shared" si="5"/>
        <v>0</v>
      </c>
      <c r="C64" s="218">
        <f t="shared" si="0"/>
        <v>0</v>
      </c>
      <c r="D64" s="218">
        <f t="shared" si="1"/>
        <v>0</v>
      </c>
      <c r="E64" s="218">
        <f t="shared" si="2"/>
        <v>0</v>
      </c>
      <c r="F64" s="234">
        <f t="shared" si="3"/>
        <v>0</v>
      </c>
      <c r="J64" s="227"/>
    </row>
    <row r="65" spans="1:10" x14ac:dyDescent="0.25">
      <c r="A65" s="233">
        <f t="shared" si="4"/>
        <v>51</v>
      </c>
      <c r="B65" s="234">
        <f t="shared" si="5"/>
        <v>0</v>
      </c>
      <c r="C65" s="218">
        <f t="shared" si="0"/>
        <v>0</v>
      </c>
      <c r="D65" s="218">
        <f t="shared" si="1"/>
        <v>0</v>
      </c>
      <c r="E65" s="218">
        <f t="shared" si="2"/>
        <v>0</v>
      </c>
      <c r="F65" s="234">
        <f t="shared" si="3"/>
        <v>0</v>
      </c>
      <c r="J65" s="227"/>
    </row>
    <row r="66" spans="1:10" x14ac:dyDescent="0.25">
      <c r="A66" s="233">
        <f t="shared" si="4"/>
        <v>52</v>
      </c>
      <c r="B66" s="234">
        <f t="shared" si="5"/>
        <v>0</v>
      </c>
      <c r="C66" s="218">
        <f t="shared" si="0"/>
        <v>0</v>
      </c>
      <c r="D66" s="218">
        <f t="shared" si="1"/>
        <v>0</v>
      </c>
      <c r="E66" s="218">
        <f t="shared" si="2"/>
        <v>0</v>
      </c>
      <c r="F66" s="234">
        <f t="shared" si="3"/>
        <v>0</v>
      </c>
      <c r="J66" s="227"/>
    </row>
    <row r="67" spans="1:10" x14ac:dyDescent="0.25">
      <c r="A67" s="233">
        <f t="shared" si="4"/>
        <v>53</v>
      </c>
      <c r="B67" s="234">
        <f t="shared" si="5"/>
        <v>0</v>
      </c>
      <c r="C67" s="218">
        <f t="shared" si="0"/>
        <v>0</v>
      </c>
      <c r="D67" s="218">
        <f t="shared" si="1"/>
        <v>0</v>
      </c>
      <c r="E67" s="218">
        <f t="shared" si="2"/>
        <v>0</v>
      </c>
      <c r="F67" s="234">
        <f t="shared" si="3"/>
        <v>0</v>
      </c>
      <c r="J67" s="227"/>
    </row>
    <row r="68" spans="1:10" x14ac:dyDescent="0.25">
      <c r="A68" s="233">
        <f t="shared" si="4"/>
        <v>54</v>
      </c>
      <c r="B68" s="234">
        <f t="shared" si="5"/>
        <v>0</v>
      </c>
      <c r="C68" s="218">
        <f t="shared" si="0"/>
        <v>0</v>
      </c>
      <c r="D68" s="218">
        <f t="shared" si="1"/>
        <v>0</v>
      </c>
      <c r="E68" s="218">
        <f t="shared" si="2"/>
        <v>0</v>
      </c>
      <c r="F68" s="234">
        <f t="shared" si="3"/>
        <v>0</v>
      </c>
      <c r="J68" s="227"/>
    </row>
    <row r="69" spans="1:10" x14ac:dyDescent="0.25">
      <c r="A69" s="233">
        <f t="shared" si="4"/>
        <v>55</v>
      </c>
      <c r="B69" s="234">
        <f t="shared" si="5"/>
        <v>0</v>
      </c>
      <c r="C69" s="218">
        <f t="shared" si="0"/>
        <v>0</v>
      </c>
      <c r="D69" s="218">
        <f t="shared" si="1"/>
        <v>0</v>
      </c>
      <c r="E69" s="218">
        <f t="shared" si="2"/>
        <v>0</v>
      </c>
      <c r="F69" s="234">
        <f t="shared" si="3"/>
        <v>0</v>
      </c>
      <c r="J69" s="227"/>
    </row>
    <row r="70" spans="1:10" x14ac:dyDescent="0.25">
      <c r="A70" s="233">
        <f t="shared" si="4"/>
        <v>56</v>
      </c>
      <c r="B70" s="234">
        <f t="shared" si="5"/>
        <v>0</v>
      </c>
      <c r="C70" s="218">
        <f t="shared" si="0"/>
        <v>0</v>
      </c>
      <c r="D70" s="218">
        <f t="shared" si="1"/>
        <v>0</v>
      </c>
      <c r="E70" s="218">
        <f t="shared" si="2"/>
        <v>0</v>
      </c>
      <c r="F70" s="234">
        <f t="shared" si="3"/>
        <v>0</v>
      </c>
      <c r="J70" s="227"/>
    </row>
    <row r="71" spans="1:10" x14ac:dyDescent="0.25">
      <c r="A71" s="233">
        <f t="shared" si="4"/>
        <v>57</v>
      </c>
      <c r="B71" s="234">
        <f t="shared" si="5"/>
        <v>0</v>
      </c>
      <c r="C71" s="218">
        <f t="shared" si="0"/>
        <v>0</v>
      </c>
      <c r="D71" s="218">
        <f t="shared" si="1"/>
        <v>0</v>
      </c>
      <c r="E71" s="218">
        <f t="shared" si="2"/>
        <v>0</v>
      </c>
      <c r="F71" s="234">
        <f t="shared" si="3"/>
        <v>0</v>
      </c>
      <c r="J71" s="227"/>
    </row>
    <row r="72" spans="1:10" x14ac:dyDescent="0.25">
      <c r="A72" s="233">
        <f t="shared" si="4"/>
        <v>58</v>
      </c>
      <c r="B72" s="234">
        <f t="shared" si="5"/>
        <v>0</v>
      </c>
      <c r="C72" s="218">
        <f t="shared" si="0"/>
        <v>0</v>
      </c>
      <c r="D72" s="218">
        <f t="shared" si="1"/>
        <v>0</v>
      </c>
      <c r="E72" s="218">
        <f t="shared" si="2"/>
        <v>0</v>
      </c>
      <c r="F72" s="234">
        <f t="shared" si="3"/>
        <v>0</v>
      </c>
      <c r="J72" s="227"/>
    </row>
    <row r="73" spans="1:10" x14ac:dyDescent="0.25">
      <c r="A73" s="233">
        <f t="shared" si="4"/>
        <v>59</v>
      </c>
      <c r="B73" s="234">
        <f t="shared" si="5"/>
        <v>0</v>
      </c>
      <c r="C73" s="218">
        <f t="shared" si="0"/>
        <v>0</v>
      </c>
      <c r="D73" s="218">
        <f t="shared" si="1"/>
        <v>0</v>
      </c>
      <c r="E73" s="218">
        <f t="shared" si="2"/>
        <v>0</v>
      </c>
      <c r="F73" s="234">
        <f t="shared" si="3"/>
        <v>0</v>
      </c>
      <c r="J73" s="227"/>
    </row>
    <row r="74" spans="1:10" x14ac:dyDescent="0.25">
      <c r="A74" s="233">
        <f t="shared" si="4"/>
        <v>60</v>
      </c>
      <c r="B74" s="234">
        <f t="shared" si="5"/>
        <v>0</v>
      </c>
      <c r="C74" s="235">
        <f t="shared" si="0"/>
        <v>0</v>
      </c>
      <c r="D74" s="235">
        <f t="shared" si="1"/>
        <v>0</v>
      </c>
      <c r="E74" s="235">
        <f t="shared" si="2"/>
        <v>0</v>
      </c>
      <c r="F74" s="234">
        <f t="shared" si="3"/>
        <v>0</v>
      </c>
      <c r="J74" s="227"/>
    </row>
    <row r="75" spans="1:10" ht="15.75" thickBot="1" x14ac:dyDescent="0.3">
      <c r="A75" s="227"/>
      <c r="C75" s="236">
        <f>SUM(C15:C74)</f>
        <v>99999.999999999927</v>
      </c>
      <c r="D75" s="236">
        <f>SUM(D15:D74)</f>
        <v>48908.915612828001</v>
      </c>
      <c r="E75" s="236">
        <f>SUM(E15:E74)</f>
        <v>148908.91561282799</v>
      </c>
      <c r="F75" s="237"/>
      <c r="J75" s="227"/>
    </row>
    <row r="76" spans="1:10" ht="15.75" thickTop="1" x14ac:dyDescent="0.25">
      <c r="A76" s="227"/>
      <c r="C76" s="238"/>
      <c r="D76" s="238"/>
      <c r="E76" s="238"/>
      <c r="F76" s="237"/>
      <c r="J76" s="227"/>
    </row>
    <row r="77" spans="1:10" ht="17.25" x14ac:dyDescent="0.4">
      <c r="A77" s="432" t="s">
        <v>229</v>
      </c>
      <c r="B77" s="432"/>
      <c r="C77" s="432"/>
      <c r="D77" s="432"/>
      <c r="E77" s="432"/>
      <c r="F77" s="237"/>
      <c r="J77" s="227"/>
    </row>
    <row r="78" spans="1:10" ht="15" customHeight="1" x14ac:dyDescent="0.25">
      <c r="A78" s="440" t="s">
        <v>1796</v>
      </c>
      <c r="B78" s="440"/>
      <c r="C78" s="440"/>
      <c r="D78" s="440"/>
      <c r="E78" s="440"/>
      <c r="F78" s="237"/>
      <c r="J78" s="227"/>
    </row>
    <row r="79" spans="1:10" x14ac:dyDescent="0.25">
      <c r="A79" s="440"/>
      <c r="B79" s="440"/>
      <c r="C79" s="440"/>
      <c r="D79" s="440"/>
      <c r="E79" s="440"/>
      <c r="F79" s="237"/>
      <c r="J79" s="227"/>
    </row>
    <row r="80" spans="1:10" ht="17.25" x14ac:dyDescent="0.4">
      <c r="A80" s="432" t="s">
        <v>230</v>
      </c>
      <c r="B80" s="432"/>
      <c r="C80" s="432"/>
      <c r="D80" s="432"/>
      <c r="E80" s="222"/>
      <c r="F80" s="237"/>
      <c r="J80" s="227"/>
    </row>
    <row r="81" spans="1:10" x14ac:dyDescent="0.25">
      <c r="A81" s="227"/>
      <c r="C81" s="222"/>
      <c r="D81" s="222"/>
      <c r="E81" s="222"/>
      <c r="F81" s="237"/>
      <c r="J81" s="227"/>
    </row>
    <row r="82" spans="1:10" x14ac:dyDescent="0.25">
      <c r="A82" s="239" t="s">
        <v>231</v>
      </c>
      <c r="C82" s="222"/>
      <c r="D82" s="222"/>
      <c r="E82" s="222"/>
      <c r="F82" s="237"/>
      <c r="J82" s="227"/>
    </row>
    <row r="83" spans="1:10" ht="29.25" customHeight="1" x14ac:dyDescent="0.25">
      <c r="A83" s="433" t="s">
        <v>232</v>
      </c>
      <c r="B83" s="433"/>
      <c r="C83" s="433"/>
      <c r="D83" s="433"/>
      <c r="E83" s="433"/>
      <c r="F83" s="433"/>
      <c r="J83" s="227"/>
    </row>
    <row r="84" spans="1:10" ht="29.25" customHeight="1" x14ac:dyDescent="0.25">
      <c r="A84" s="433" t="s">
        <v>233</v>
      </c>
      <c r="B84" s="433"/>
      <c r="C84" s="433"/>
      <c r="D84" s="433"/>
      <c r="E84" s="433"/>
      <c r="F84" s="433"/>
      <c r="J84" s="227"/>
    </row>
    <row r="85" spans="1:10" x14ac:dyDescent="0.25">
      <c r="A85" s="227"/>
      <c r="C85" s="222"/>
      <c r="D85" s="222"/>
      <c r="E85" s="222"/>
      <c r="F85" s="237"/>
      <c r="J85" s="227"/>
    </row>
    <row r="86" spans="1:10" x14ac:dyDescent="0.25">
      <c r="A86" s="227"/>
      <c r="C86" s="222"/>
      <c r="D86" s="222"/>
      <c r="E86" s="222"/>
      <c r="F86" s="237"/>
      <c r="J86" s="227"/>
    </row>
    <row r="87" spans="1:10" x14ac:dyDescent="0.25">
      <c r="A87" s="227"/>
      <c r="C87" s="222"/>
      <c r="D87" s="222"/>
      <c r="E87" s="222"/>
      <c r="F87" s="237"/>
      <c r="J87" s="227"/>
    </row>
    <row r="88" spans="1:10" x14ac:dyDescent="0.25">
      <c r="A88" s="227"/>
      <c r="C88" s="222"/>
      <c r="D88" s="222"/>
      <c r="E88" s="222"/>
      <c r="F88" s="237"/>
      <c r="J88" s="227"/>
    </row>
    <row r="89" spans="1:10" x14ac:dyDescent="0.25">
      <c r="A89" s="227"/>
      <c r="C89" s="222"/>
      <c r="D89" s="222"/>
      <c r="E89" s="222"/>
      <c r="F89" s="237"/>
      <c r="J89" s="227"/>
    </row>
    <row r="90" spans="1:10" x14ac:dyDescent="0.25">
      <c r="A90" s="227"/>
      <c r="C90" s="222"/>
      <c r="D90" s="222"/>
      <c r="E90" s="222"/>
      <c r="F90" s="237"/>
      <c r="J90" s="227"/>
    </row>
    <row r="91" spans="1:10" x14ac:dyDescent="0.25">
      <c r="A91" s="227"/>
      <c r="C91" s="222"/>
      <c r="D91" s="222"/>
      <c r="E91" s="222"/>
      <c r="F91" s="237"/>
      <c r="J91" s="227"/>
    </row>
    <row r="92" spans="1:10" x14ac:dyDescent="0.25">
      <c r="A92" s="227"/>
      <c r="C92" s="222"/>
      <c r="D92" s="222"/>
      <c r="E92" s="222"/>
      <c r="F92" s="237"/>
      <c r="J92" s="227"/>
    </row>
    <row r="93" spans="1:10" x14ac:dyDescent="0.25">
      <c r="A93" s="227"/>
      <c r="C93" s="222"/>
      <c r="D93" s="222"/>
      <c r="E93" s="222"/>
      <c r="F93" s="237"/>
      <c r="J93" s="227"/>
    </row>
    <row r="94" spans="1:10" x14ac:dyDescent="0.25">
      <c r="A94" s="227"/>
      <c r="C94" s="222"/>
      <c r="D94" s="222"/>
      <c r="E94" s="222"/>
      <c r="F94" s="237"/>
      <c r="J94" s="227"/>
    </row>
    <row r="95" spans="1:10" x14ac:dyDescent="0.25">
      <c r="A95" s="227"/>
      <c r="C95" s="222"/>
      <c r="D95" s="222"/>
      <c r="E95" s="222"/>
      <c r="F95" s="237"/>
      <c r="J95" s="227"/>
    </row>
    <row r="96" spans="1:10" x14ac:dyDescent="0.25">
      <c r="A96" s="227"/>
      <c r="C96" s="222"/>
      <c r="D96" s="222"/>
      <c r="E96" s="222"/>
      <c r="F96" s="237"/>
      <c r="J96" s="227"/>
    </row>
    <row r="97" spans="1:10" x14ac:dyDescent="0.25">
      <c r="A97" s="227"/>
      <c r="C97" s="222"/>
      <c r="D97" s="222"/>
      <c r="E97" s="222"/>
      <c r="F97" s="237"/>
      <c r="J97" s="227"/>
    </row>
    <row r="98" spans="1:10" x14ac:dyDescent="0.25">
      <c r="A98" s="227"/>
      <c r="C98" s="222"/>
      <c r="D98" s="222"/>
      <c r="E98" s="222"/>
      <c r="F98" s="237"/>
      <c r="J98" s="227"/>
    </row>
    <row r="99" spans="1:10" x14ac:dyDescent="0.25">
      <c r="A99" s="227"/>
      <c r="C99" s="222"/>
      <c r="D99" s="222"/>
      <c r="E99" s="222"/>
      <c r="F99" s="237"/>
      <c r="J99" s="227"/>
    </row>
  </sheetData>
  <mergeCells count="9">
    <mergeCell ref="A80:D80"/>
    <mergeCell ref="A83:F83"/>
    <mergeCell ref="A84:F84"/>
    <mergeCell ref="A6:F6"/>
    <mergeCell ref="C7:D7"/>
    <mergeCell ref="C8:D8"/>
    <mergeCell ref="C13:E13"/>
    <mergeCell ref="A77:E77"/>
    <mergeCell ref="A78:E79"/>
  </mergeCells>
  <conditionalFormatting sqref="A15:F74">
    <cfRule type="cellIs" dxfId="1" priority="2" operator="equal">
      <formula>0</formula>
    </cfRule>
  </conditionalFormatting>
  <conditionalFormatting sqref="A15:A74">
    <cfRule type="cellIs" dxfId="0" priority="1" operator="greaterThan">
      <formula>$C$10</formula>
    </cfRule>
  </conditionalFormatting>
  <printOptions horizontalCentered="1"/>
  <pageMargins left="0.45" right="0.45" top="0.5" bottom="0.5" header="0" footer="0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opLeftCell="A343" workbookViewId="0">
      <selection activeCell="B15" sqref="B15"/>
    </sheetView>
  </sheetViews>
  <sheetFormatPr defaultRowHeight="15" x14ac:dyDescent="0.25"/>
  <cols>
    <col min="1" max="1" width="9.5703125" style="256" customWidth="1"/>
    <col min="2" max="2" width="45" bestFit="1" customWidth="1"/>
    <col min="3" max="3" width="102.140625" customWidth="1"/>
    <col min="4" max="4" width="67.7109375" bestFit="1" customWidth="1"/>
    <col min="5" max="5" width="23.42578125" bestFit="1" customWidth="1"/>
    <col min="6" max="6" width="19" bestFit="1" customWidth="1"/>
  </cols>
  <sheetData>
    <row r="1" spans="1:6" ht="18.75" x14ac:dyDescent="0.25">
      <c r="A1" s="249" t="s">
        <v>240</v>
      </c>
      <c r="B1" s="249" t="s">
        <v>195</v>
      </c>
      <c r="C1" s="249" t="s">
        <v>241</v>
      </c>
      <c r="D1" s="249" t="s">
        <v>242</v>
      </c>
      <c r="E1" s="249" t="s">
        <v>243</v>
      </c>
      <c r="F1" s="249" t="s">
        <v>244</v>
      </c>
    </row>
    <row r="2" spans="1:6" x14ac:dyDescent="0.25">
      <c r="A2" s="250">
        <v>2</v>
      </c>
      <c r="B2" s="251" t="s">
        <v>245</v>
      </c>
      <c r="C2" s="251" t="s">
        <v>246</v>
      </c>
      <c r="D2" s="251" t="s">
        <v>247</v>
      </c>
      <c r="E2" s="252">
        <v>99200351</v>
      </c>
      <c r="F2" s="252" t="s">
        <v>239</v>
      </c>
    </row>
    <row r="3" spans="1:6" x14ac:dyDescent="0.25">
      <c r="A3" s="250">
        <v>3</v>
      </c>
      <c r="B3" s="251" t="s">
        <v>248</v>
      </c>
      <c r="C3" s="251" t="s">
        <v>249</v>
      </c>
      <c r="D3" s="251" t="s">
        <v>250</v>
      </c>
      <c r="E3" s="252" t="s">
        <v>251</v>
      </c>
      <c r="F3" s="252" t="s">
        <v>252</v>
      </c>
    </row>
    <row r="4" spans="1:6" x14ac:dyDescent="0.25">
      <c r="A4" s="250">
        <v>4</v>
      </c>
      <c r="B4" s="251" t="s">
        <v>253</v>
      </c>
      <c r="C4" s="251" t="s">
        <v>254</v>
      </c>
      <c r="D4" s="251" t="s">
        <v>255</v>
      </c>
      <c r="E4" s="252" t="s">
        <v>256</v>
      </c>
      <c r="F4" s="252" t="s">
        <v>257</v>
      </c>
    </row>
    <row r="5" spans="1:6" x14ac:dyDescent="0.25">
      <c r="A5" s="250">
        <v>5</v>
      </c>
      <c r="B5" s="251" t="s">
        <v>258</v>
      </c>
      <c r="C5" s="251" t="s">
        <v>259</v>
      </c>
      <c r="D5" s="251" t="s">
        <v>260</v>
      </c>
      <c r="E5" s="252" t="s">
        <v>261</v>
      </c>
      <c r="F5" s="252" t="s">
        <v>239</v>
      </c>
    </row>
    <row r="6" spans="1:6" x14ac:dyDescent="0.25">
      <c r="A6" s="250">
        <v>6</v>
      </c>
      <c r="B6" s="251" t="s">
        <v>262</v>
      </c>
      <c r="C6" s="251" t="s">
        <v>263</v>
      </c>
      <c r="D6" s="251" t="s">
        <v>264</v>
      </c>
      <c r="E6" s="252" t="s">
        <v>265</v>
      </c>
      <c r="F6" s="252" t="s">
        <v>266</v>
      </c>
    </row>
    <row r="7" spans="1:6" x14ac:dyDescent="0.25">
      <c r="A7" s="250">
        <v>7</v>
      </c>
      <c r="B7" s="251" t="s">
        <v>267</v>
      </c>
      <c r="C7" s="251" t="s">
        <v>268</v>
      </c>
      <c r="D7" s="251" t="s">
        <v>269</v>
      </c>
      <c r="E7" s="252" t="s">
        <v>270</v>
      </c>
      <c r="F7" s="252" t="s">
        <v>271</v>
      </c>
    </row>
    <row r="8" spans="1:6" x14ac:dyDescent="0.25">
      <c r="A8" s="250">
        <v>8</v>
      </c>
      <c r="B8" s="251" t="s">
        <v>272</v>
      </c>
      <c r="C8" s="251" t="s">
        <v>273</v>
      </c>
      <c r="D8" s="251" t="s">
        <v>274</v>
      </c>
      <c r="E8" s="252" t="s">
        <v>275</v>
      </c>
      <c r="F8" s="252" t="s">
        <v>239</v>
      </c>
    </row>
    <row r="9" spans="1:6" x14ac:dyDescent="0.25">
      <c r="A9" s="250">
        <v>9</v>
      </c>
      <c r="B9" s="251" t="s">
        <v>276</v>
      </c>
      <c r="C9" s="251" t="s">
        <v>277</v>
      </c>
      <c r="D9" s="251" t="s">
        <v>278</v>
      </c>
      <c r="E9" s="252" t="s">
        <v>279</v>
      </c>
      <c r="F9" s="252" t="s">
        <v>239</v>
      </c>
    </row>
    <row r="10" spans="1:6" x14ac:dyDescent="0.25">
      <c r="A10" s="250">
        <v>10</v>
      </c>
      <c r="B10" s="251" t="s">
        <v>280</v>
      </c>
      <c r="C10" s="251" t="s">
        <v>281</v>
      </c>
      <c r="D10" s="251" t="s">
        <v>282</v>
      </c>
      <c r="E10" s="252" t="s">
        <v>283</v>
      </c>
      <c r="F10" s="252" t="s">
        <v>284</v>
      </c>
    </row>
    <row r="11" spans="1:6" x14ac:dyDescent="0.25">
      <c r="A11" s="250">
        <v>11</v>
      </c>
      <c r="B11" s="251" t="s">
        <v>285</v>
      </c>
      <c r="C11" s="251" t="s">
        <v>286</v>
      </c>
      <c r="D11" s="251" t="s">
        <v>287</v>
      </c>
      <c r="E11" s="252" t="s">
        <v>288</v>
      </c>
      <c r="F11" s="252" t="s">
        <v>289</v>
      </c>
    </row>
    <row r="12" spans="1:6" x14ac:dyDescent="0.25">
      <c r="A12" s="250">
        <v>12</v>
      </c>
      <c r="B12" s="251" t="s">
        <v>290</v>
      </c>
      <c r="C12" s="251" t="s">
        <v>291</v>
      </c>
      <c r="D12" s="251" t="s">
        <v>292</v>
      </c>
      <c r="E12" s="252" t="s">
        <v>293</v>
      </c>
      <c r="F12" s="252" t="s">
        <v>294</v>
      </c>
    </row>
    <row r="13" spans="1:6" x14ac:dyDescent="0.25">
      <c r="A13" s="250">
        <v>13</v>
      </c>
      <c r="B13" s="251" t="s">
        <v>295</v>
      </c>
      <c r="C13" s="251" t="s">
        <v>296</v>
      </c>
      <c r="D13" s="251" t="s">
        <v>297</v>
      </c>
      <c r="E13" s="252" t="s">
        <v>298</v>
      </c>
      <c r="F13" s="252" t="s">
        <v>299</v>
      </c>
    </row>
    <row r="14" spans="1:6" x14ac:dyDescent="0.25">
      <c r="A14" s="250">
        <v>14</v>
      </c>
      <c r="B14" s="251" t="s">
        <v>300</v>
      </c>
      <c r="C14" s="251" t="s">
        <v>301</v>
      </c>
      <c r="D14" s="251" t="s">
        <v>302</v>
      </c>
      <c r="E14" s="252" t="s">
        <v>303</v>
      </c>
      <c r="F14" s="252" t="s">
        <v>304</v>
      </c>
    </row>
    <row r="15" spans="1:6" x14ac:dyDescent="0.25">
      <c r="A15" s="250">
        <v>15</v>
      </c>
      <c r="B15" s="251" t="s">
        <v>305</v>
      </c>
      <c r="C15" s="251" t="s">
        <v>306</v>
      </c>
      <c r="D15" s="251" t="s">
        <v>307</v>
      </c>
      <c r="E15" s="252" t="s">
        <v>308</v>
      </c>
      <c r="F15" s="252" t="s">
        <v>309</v>
      </c>
    </row>
    <row r="16" spans="1:6" x14ac:dyDescent="0.25">
      <c r="A16" s="250">
        <v>16</v>
      </c>
      <c r="B16" s="251" t="s">
        <v>310</v>
      </c>
      <c r="C16" s="251" t="s">
        <v>311</v>
      </c>
      <c r="D16" s="251" t="s">
        <v>312</v>
      </c>
      <c r="E16" s="252" t="s">
        <v>313</v>
      </c>
      <c r="F16" s="252" t="s">
        <v>314</v>
      </c>
    </row>
    <row r="17" spans="1:6" x14ac:dyDescent="0.25">
      <c r="A17" s="250">
        <v>17</v>
      </c>
      <c r="B17" s="251" t="s">
        <v>315</v>
      </c>
      <c r="C17" s="251" t="s">
        <v>316</v>
      </c>
      <c r="D17" s="251" t="s">
        <v>317</v>
      </c>
      <c r="E17" s="252" t="s">
        <v>317</v>
      </c>
      <c r="F17" s="252" t="s">
        <v>318</v>
      </c>
    </row>
    <row r="18" spans="1:6" x14ac:dyDescent="0.25">
      <c r="A18" s="250">
        <v>18</v>
      </c>
      <c r="B18" s="251" t="s">
        <v>319</v>
      </c>
      <c r="C18" s="251" t="s">
        <v>320</v>
      </c>
      <c r="D18" s="251" t="s">
        <v>321</v>
      </c>
      <c r="E18" s="252" t="s">
        <v>322</v>
      </c>
      <c r="F18" s="252" t="s">
        <v>323</v>
      </c>
    </row>
    <row r="19" spans="1:6" x14ac:dyDescent="0.25">
      <c r="A19" s="250">
        <v>19</v>
      </c>
      <c r="B19" s="251" t="s">
        <v>324</v>
      </c>
      <c r="C19" s="251" t="s">
        <v>325</v>
      </c>
      <c r="D19" s="251" t="s">
        <v>326</v>
      </c>
      <c r="E19" s="252" t="s">
        <v>327</v>
      </c>
      <c r="F19" s="252" t="s">
        <v>239</v>
      </c>
    </row>
    <row r="20" spans="1:6" x14ac:dyDescent="0.25">
      <c r="A20" s="250">
        <v>20</v>
      </c>
      <c r="B20" s="251" t="s">
        <v>328</v>
      </c>
      <c r="C20" s="251" t="s">
        <v>329</v>
      </c>
      <c r="D20" s="251" t="s">
        <v>330</v>
      </c>
      <c r="E20" s="252" t="s">
        <v>331</v>
      </c>
      <c r="F20" s="252" t="s">
        <v>332</v>
      </c>
    </row>
    <row r="21" spans="1:6" x14ac:dyDescent="0.25">
      <c r="A21" s="250">
        <v>21</v>
      </c>
      <c r="B21" s="251" t="s">
        <v>333</v>
      </c>
      <c r="C21" s="251" t="s">
        <v>334</v>
      </c>
      <c r="D21" s="251" t="s">
        <v>335</v>
      </c>
      <c r="E21" s="252" t="s">
        <v>336</v>
      </c>
      <c r="F21" s="252" t="s">
        <v>337</v>
      </c>
    </row>
    <row r="22" spans="1:6" x14ac:dyDescent="0.25">
      <c r="A22" s="250">
        <v>22</v>
      </c>
      <c r="B22" s="251" t="s">
        <v>338</v>
      </c>
      <c r="C22" s="251" t="s">
        <v>339</v>
      </c>
      <c r="D22" s="251" t="s">
        <v>340</v>
      </c>
      <c r="E22" s="252" t="s">
        <v>341</v>
      </c>
      <c r="F22" s="252" t="s">
        <v>342</v>
      </c>
    </row>
    <row r="23" spans="1:6" x14ac:dyDescent="0.25">
      <c r="A23" s="250">
        <v>23</v>
      </c>
      <c r="B23" s="251" t="s">
        <v>343</v>
      </c>
      <c r="C23" s="251" t="s">
        <v>344</v>
      </c>
      <c r="D23" s="251" t="s">
        <v>345</v>
      </c>
      <c r="E23" s="252" t="s">
        <v>346</v>
      </c>
      <c r="F23" s="252" t="s">
        <v>347</v>
      </c>
    </row>
    <row r="24" spans="1:6" x14ac:dyDescent="0.25">
      <c r="A24" s="250">
        <v>24</v>
      </c>
      <c r="B24" s="251" t="s">
        <v>348</v>
      </c>
      <c r="C24" s="251" t="s">
        <v>349</v>
      </c>
      <c r="D24" s="251" t="s">
        <v>350</v>
      </c>
      <c r="E24" s="252" t="s">
        <v>351</v>
      </c>
      <c r="F24" s="252" t="s">
        <v>239</v>
      </c>
    </row>
    <row r="25" spans="1:6" x14ac:dyDescent="0.25">
      <c r="A25" s="250">
        <v>25</v>
      </c>
      <c r="B25" s="251" t="s">
        <v>352</v>
      </c>
      <c r="C25" s="251" t="s">
        <v>353</v>
      </c>
      <c r="D25" s="251" t="s">
        <v>354</v>
      </c>
      <c r="E25" s="252" t="s">
        <v>355</v>
      </c>
      <c r="F25" s="252" t="s">
        <v>239</v>
      </c>
    </row>
    <row r="26" spans="1:6" x14ac:dyDescent="0.25">
      <c r="A26" s="250">
        <v>26</v>
      </c>
      <c r="B26" s="251" t="s">
        <v>356</v>
      </c>
      <c r="C26" s="251" t="s">
        <v>357</v>
      </c>
      <c r="D26" s="251" t="s">
        <v>358</v>
      </c>
      <c r="E26" s="252" t="s">
        <v>358</v>
      </c>
      <c r="F26" s="252" t="s">
        <v>359</v>
      </c>
    </row>
    <row r="27" spans="1:6" x14ac:dyDescent="0.25">
      <c r="A27" s="250">
        <v>27</v>
      </c>
      <c r="B27" s="251" t="s">
        <v>360</v>
      </c>
      <c r="C27" s="251" t="s">
        <v>361</v>
      </c>
      <c r="D27" s="251" t="s">
        <v>362</v>
      </c>
      <c r="E27" s="252" t="s">
        <v>363</v>
      </c>
      <c r="F27" s="252" t="s">
        <v>364</v>
      </c>
    </row>
    <row r="28" spans="1:6" x14ac:dyDescent="0.25">
      <c r="A28" s="250">
        <v>28</v>
      </c>
      <c r="B28" s="251" t="s">
        <v>365</v>
      </c>
      <c r="C28" s="251" t="s">
        <v>366</v>
      </c>
      <c r="D28" s="251" t="s">
        <v>367</v>
      </c>
      <c r="E28" s="252" t="s">
        <v>368</v>
      </c>
      <c r="F28" s="252" t="s">
        <v>239</v>
      </c>
    </row>
    <row r="29" spans="1:6" x14ac:dyDescent="0.25">
      <c r="A29" s="250">
        <v>29</v>
      </c>
      <c r="B29" s="251" t="s">
        <v>369</v>
      </c>
      <c r="C29" s="251" t="s">
        <v>370</v>
      </c>
      <c r="D29" s="251" t="s">
        <v>371</v>
      </c>
      <c r="E29" s="252" t="s">
        <v>372</v>
      </c>
      <c r="F29" s="252" t="s">
        <v>373</v>
      </c>
    </row>
    <row r="30" spans="1:6" x14ac:dyDescent="0.25">
      <c r="A30" s="250">
        <v>30</v>
      </c>
      <c r="B30" s="251" t="s">
        <v>374</v>
      </c>
      <c r="C30" s="251" t="s">
        <v>375</v>
      </c>
      <c r="D30" s="251" t="s">
        <v>376</v>
      </c>
      <c r="E30" s="252" t="s">
        <v>377</v>
      </c>
      <c r="F30" s="252" t="s">
        <v>378</v>
      </c>
    </row>
    <row r="31" spans="1:6" x14ac:dyDescent="0.25">
      <c r="A31" s="250">
        <v>31</v>
      </c>
      <c r="B31" s="251" t="s">
        <v>379</v>
      </c>
      <c r="C31" s="251" t="s">
        <v>380</v>
      </c>
      <c r="D31" s="251" t="s">
        <v>381</v>
      </c>
      <c r="E31" s="252" t="s">
        <v>382</v>
      </c>
      <c r="F31" s="252" t="s">
        <v>383</v>
      </c>
    </row>
    <row r="32" spans="1:6" x14ac:dyDescent="0.25">
      <c r="A32" s="250">
        <v>32</v>
      </c>
      <c r="B32" s="251" t="s">
        <v>384</v>
      </c>
      <c r="C32" s="251" t="s">
        <v>385</v>
      </c>
      <c r="D32" s="251" t="s">
        <v>386</v>
      </c>
      <c r="E32" s="252" t="s">
        <v>387</v>
      </c>
      <c r="F32" s="252" t="s">
        <v>388</v>
      </c>
    </row>
    <row r="33" spans="1:6" x14ac:dyDescent="0.25">
      <c r="A33" s="250">
        <v>33</v>
      </c>
      <c r="B33" s="251" t="s">
        <v>389</v>
      </c>
      <c r="C33" s="251" t="s">
        <v>390</v>
      </c>
      <c r="D33" s="251" t="s">
        <v>391</v>
      </c>
      <c r="E33" s="252"/>
      <c r="F33" s="252" t="s">
        <v>392</v>
      </c>
    </row>
    <row r="34" spans="1:6" x14ac:dyDescent="0.25">
      <c r="A34" s="250">
        <v>34</v>
      </c>
      <c r="B34" s="251" t="s">
        <v>393</v>
      </c>
      <c r="C34" s="251" t="s">
        <v>394</v>
      </c>
      <c r="D34" s="251" t="s">
        <v>395</v>
      </c>
      <c r="E34" s="252" t="s">
        <v>395</v>
      </c>
      <c r="F34" s="252" t="s">
        <v>396</v>
      </c>
    </row>
    <row r="35" spans="1:6" x14ac:dyDescent="0.25">
      <c r="A35" s="250">
        <v>35</v>
      </c>
      <c r="B35" s="251" t="s">
        <v>397</v>
      </c>
      <c r="C35" s="251" t="s">
        <v>398</v>
      </c>
      <c r="D35" s="251" t="s">
        <v>399</v>
      </c>
      <c r="E35" s="252" t="s">
        <v>400</v>
      </c>
      <c r="F35" s="252" t="s">
        <v>401</v>
      </c>
    </row>
    <row r="36" spans="1:6" x14ac:dyDescent="0.25">
      <c r="A36" s="250">
        <v>36</v>
      </c>
      <c r="B36" s="251" t="s">
        <v>402</v>
      </c>
      <c r="C36" s="251" t="s">
        <v>403</v>
      </c>
      <c r="D36" s="251" t="s">
        <v>404</v>
      </c>
      <c r="E36" s="252" t="s">
        <v>405</v>
      </c>
      <c r="F36" s="252" t="s">
        <v>406</v>
      </c>
    </row>
    <row r="37" spans="1:6" x14ac:dyDescent="0.25">
      <c r="A37" s="250">
        <v>37</v>
      </c>
      <c r="B37" s="251" t="s">
        <v>407</v>
      </c>
      <c r="C37" s="251" t="s">
        <v>408</v>
      </c>
      <c r="D37" s="251" t="s">
        <v>409</v>
      </c>
      <c r="E37" s="252" t="s">
        <v>409</v>
      </c>
      <c r="F37" s="252" t="s">
        <v>410</v>
      </c>
    </row>
    <row r="38" spans="1:6" x14ac:dyDescent="0.25">
      <c r="A38" s="250">
        <v>38</v>
      </c>
      <c r="B38" s="251" t="s">
        <v>411</v>
      </c>
      <c r="C38" s="251" t="s">
        <v>412</v>
      </c>
      <c r="D38" s="251" t="s">
        <v>413</v>
      </c>
      <c r="E38" s="252" t="s">
        <v>414</v>
      </c>
      <c r="F38" s="252" t="s">
        <v>415</v>
      </c>
    </row>
    <row r="39" spans="1:6" x14ac:dyDescent="0.25">
      <c r="A39" s="250">
        <v>40</v>
      </c>
      <c r="B39" s="251" t="s">
        <v>416</v>
      </c>
      <c r="C39" s="251" t="s">
        <v>417</v>
      </c>
      <c r="D39" s="251" t="s">
        <v>418</v>
      </c>
      <c r="E39" s="252" t="s">
        <v>419</v>
      </c>
      <c r="F39" s="252" t="s">
        <v>239</v>
      </c>
    </row>
    <row r="40" spans="1:6" x14ac:dyDescent="0.25">
      <c r="A40" s="250">
        <v>41</v>
      </c>
      <c r="B40" s="251" t="s">
        <v>420</v>
      </c>
      <c r="C40" s="251" t="s">
        <v>421</v>
      </c>
      <c r="D40" s="251" t="s">
        <v>422</v>
      </c>
      <c r="E40" s="252" t="s">
        <v>423</v>
      </c>
      <c r="F40" s="252" t="s">
        <v>424</v>
      </c>
    </row>
    <row r="41" spans="1:6" x14ac:dyDescent="0.25">
      <c r="A41" s="250">
        <v>42</v>
      </c>
      <c r="B41" s="251" t="s">
        <v>425</v>
      </c>
      <c r="C41" s="251" t="s">
        <v>426</v>
      </c>
      <c r="D41" s="251" t="s">
        <v>427</v>
      </c>
      <c r="E41" s="252" t="s">
        <v>428</v>
      </c>
      <c r="F41" s="252" t="s">
        <v>429</v>
      </c>
    </row>
    <row r="42" spans="1:6" x14ac:dyDescent="0.25">
      <c r="A42" s="250">
        <v>43</v>
      </c>
      <c r="B42" s="251" t="s">
        <v>430</v>
      </c>
      <c r="C42" s="251" t="s">
        <v>431</v>
      </c>
      <c r="D42" s="251" t="s">
        <v>432</v>
      </c>
      <c r="E42" s="252" t="s">
        <v>432</v>
      </c>
      <c r="F42" s="252" t="s">
        <v>239</v>
      </c>
    </row>
    <row r="43" spans="1:6" x14ac:dyDescent="0.25">
      <c r="A43" s="250">
        <v>44</v>
      </c>
      <c r="B43" s="251" t="s">
        <v>433</v>
      </c>
      <c r="C43" s="251" t="s">
        <v>434</v>
      </c>
      <c r="D43" s="251" t="s">
        <v>435</v>
      </c>
      <c r="E43" s="252" t="s">
        <v>436</v>
      </c>
      <c r="F43" s="252" t="s">
        <v>437</v>
      </c>
    </row>
    <row r="44" spans="1:6" x14ac:dyDescent="0.25">
      <c r="A44" s="250">
        <v>45</v>
      </c>
      <c r="B44" s="251" t="s">
        <v>438</v>
      </c>
      <c r="C44" s="251" t="s">
        <v>439</v>
      </c>
      <c r="D44" s="251" t="s">
        <v>440</v>
      </c>
      <c r="E44" s="252" t="s">
        <v>441</v>
      </c>
      <c r="F44" s="252" t="s">
        <v>239</v>
      </c>
    </row>
    <row r="45" spans="1:6" x14ac:dyDescent="0.25">
      <c r="A45" s="250">
        <v>46</v>
      </c>
      <c r="B45" s="251" t="s">
        <v>442</v>
      </c>
      <c r="C45" s="251" t="s">
        <v>443</v>
      </c>
      <c r="D45" s="251" t="s">
        <v>444</v>
      </c>
      <c r="E45" s="252" t="s">
        <v>445</v>
      </c>
      <c r="F45" s="252" t="s">
        <v>446</v>
      </c>
    </row>
    <row r="46" spans="1:6" x14ac:dyDescent="0.25">
      <c r="A46" s="250">
        <v>47</v>
      </c>
      <c r="B46" s="251" t="s">
        <v>447</v>
      </c>
      <c r="C46" s="251" t="s">
        <v>448</v>
      </c>
      <c r="D46" s="251" t="s">
        <v>449</v>
      </c>
      <c r="E46" s="252" t="s">
        <v>450</v>
      </c>
      <c r="F46" s="252" t="s">
        <v>239</v>
      </c>
    </row>
    <row r="47" spans="1:6" x14ac:dyDescent="0.25">
      <c r="A47" s="250">
        <v>48</v>
      </c>
      <c r="B47" s="251" t="s">
        <v>451</v>
      </c>
      <c r="C47" s="251" t="s">
        <v>452</v>
      </c>
      <c r="D47" s="251" t="s">
        <v>453</v>
      </c>
      <c r="E47" s="252" t="s">
        <v>454</v>
      </c>
      <c r="F47" s="252" t="s">
        <v>239</v>
      </c>
    </row>
    <row r="48" spans="1:6" x14ac:dyDescent="0.25">
      <c r="A48" s="250">
        <v>49</v>
      </c>
      <c r="B48" s="251" t="s">
        <v>455</v>
      </c>
      <c r="C48" s="251" t="s">
        <v>456</v>
      </c>
      <c r="D48" s="251" t="s">
        <v>457</v>
      </c>
      <c r="E48" s="252" t="s">
        <v>458</v>
      </c>
      <c r="F48" s="252" t="s">
        <v>239</v>
      </c>
    </row>
    <row r="49" spans="1:6" x14ac:dyDescent="0.25">
      <c r="A49" s="250">
        <v>50</v>
      </c>
      <c r="B49" s="251" t="s">
        <v>459</v>
      </c>
      <c r="C49" s="251" t="s">
        <v>460</v>
      </c>
      <c r="D49" s="251" t="s">
        <v>461</v>
      </c>
      <c r="E49" s="252" t="s">
        <v>462</v>
      </c>
      <c r="F49" s="252" t="s">
        <v>463</v>
      </c>
    </row>
    <row r="50" spans="1:6" x14ac:dyDescent="0.25">
      <c r="A50" s="250">
        <v>51</v>
      </c>
      <c r="B50" s="251" t="s">
        <v>464</v>
      </c>
      <c r="C50" s="251" t="s">
        <v>465</v>
      </c>
      <c r="D50" s="251" t="s">
        <v>466</v>
      </c>
      <c r="E50" s="252" t="s">
        <v>467</v>
      </c>
      <c r="F50" s="252" t="s">
        <v>468</v>
      </c>
    </row>
    <row r="51" spans="1:6" x14ac:dyDescent="0.25">
      <c r="A51" s="250">
        <v>52</v>
      </c>
      <c r="B51" s="251" t="s">
        <v>469</v>
      </c>
      <c r="C51" s="251" t="s">
        <v>470</v>
      </c>
      <c r="D51" s="251" t="s">
        <v>471</v>
      </c>
      <c r="E51" s="252" t="s">
        <v>472</v>
      </c>
      <c r="F51" s="252" t="s">
        <v>239</v>
      </c>
    </row>
    <row r="52" spans="1:6" x14ac:dyDescent="0.25">
      <c r="A52" s="250">
        <v>53</v>
      </c>
      <c r="B52" s="251" t="s">
        <v>473</v>
      </c>
      <c r="C52" s="251" t="s">
        <v>474</v>
      </c>
      <c r="D52" s="251" t="s">
        <v>475</v>
      </c>
      <c r="E52" s="252" t="s">
        <v>476</v>
      </c>
      <c r="F52" s="252" t="s">
        <v>284</v>
      </c>
    </row>
    <row r="53" spans="1:6" x14ac:dyDescent="0.25">
      <c r="A53" s="250">
        <v>54</v>
      </c>
      <c r="B53" s="251" t="s">
        <v>477</v>
      </c>
      <c r="C53" s="251" t="s">
        <v>478</v>
      </c>
      <c r="D53" s="251" t="s">
        <v>479</v>
      </c>
      <c r="E53" s="252" t="s">
        <v>480</v>
      </c>
      <c r="F53" s="252" t="s">
        <v>239</v>
      </c>
    </row>
    <row r="54" spans="1:6" x14ac:dyDescent="0.25">
      <c r="A54" s="250">
        <v>55</v>
      </c>
      <c r="B54" s="251" t="s">
        <v>481</v>
      </c>
      <c r="C54" s="251" t="s">
        <v>482</v>
      </c>
      <c r="D54" s="251" t="s">
        <v>483</v>
      </c>
      <c r="E54" s="252" t="s">
        <v>484</v>
      </c>
      <c r="F54" s="252" t="s">
        <v>485</v>
      </c>
    </row>
    <row r="55" spans="1:6" x14ac:dyDescent="0.25">
      <c r="A55" s="250">
        <v>56</v>
      </c>
      <c r="B55" s="251" t="s">
        <v>486</v>
      </c>
      <c r="C55" s="251" t="s">
        <v>487</v>
      </c>
      <c r="D55" s="251" t="s">
        <v>488</v>
      </c>
      <c r="E55" s="252" t="s">
        <v>489</v>
      </c>
      <c r="F55" s="252" t="s">
        <v>490</v>
      </c>
    </row>
    <row r="56" spans="1:6" x14ac:dyDescent="0.25">
      <c r="A56" s="250">
        <v>57</v>
      </c>
      <c r="B56" s="251" t="s">
        <v>491</v>
      </c>
      <c r="C56" s="251" t="s">
        <v>492</v>
      </c>
      <c r="D56" s="251" t="s">
        <v>493</v>
      </c>
      <c r="E56" s="252" t="s">
        <v>494</v>
      </c>
      <c r="F56" s="252" t="s">
        <v>463</v>
      </c>
    </row>
    <row r="57" spans="1:6" x14ac:dyDescent="0.25">
      <c r="A57" s="250">
        <v>58</v>
      </c>
      <c r="B57" s="251" t="s">
        <v>495</v>
      </c>
      <c r="C57" s="251" t="s">
        <v>496</v>
      </c>
      <c r="D57" s="251" t="s">
        <v>497</v>
      </c>
      <c r="E57" s="252" t="s">
        <v>498</v>
      </c>
      <c r="F57" s="252" t="s">
        <v>239</v>
      </c>
    </row>
    <row r="58" spans="1:6" x14ac:dyDescent="0.25">
      <c r="A58" s="250">
        <v>59</v>
      </c>
      <c r="B58" s="251" t="s">
        <v>499</v>
      </c>
      <c r="C58" s="251" t="s">
        <v>500</v>
      </c>
      <c r="D58" s="251" t="s">
        <v>501</v>
      </c>
      <c r="E58" s="252" t="s">
        <v>502</v>
      </c>
      <c r="F58" s="252" t="s">
        <v>252</v>
      </c>
    </row>
    <row r="59" spans="1:6" x14ac:dyDescent="0.25">
      <c r="A59" s="250">
        <v>60</v>
      </c>
      <c r="B59" s="251" t="s">
        <v>503</v>
      </c>
      <c r="C59" s="251" t="s">
        <v>504</v>
      </c>
      <c r="D59" s="251" t="s">
        <v>505</v>
      </c>
      <c r="E59" s="252" t="s">
        <v>506</v>
      </c>
      <c r="F59" s="252" t="s">
        <v>239</v>
      </c>
    </row>
    <row r="60" spans="1:6" x14ac:dyDescent="0.25">
      <c r="A60" s="250">
        <v>61</v>
      </c>
      <c r="B60" s="251" t="s">
        <v>507</v>
      </c>
      <c r="C60" s="251" t="s">
        <v>508</v>
      </c>
      <c r="D60" s="251" t="s">
        <v>509</v>
      </c>
      <c r="E60" s="252" t="s">
        <v>510</v>
      </c>
      <c r="F60" s="252" t="s">
        <v>511</v>
      </c>
    </row>
    <row r="61" spans="1:6" x14ac:dyDescent="0.25">
      <c r="A61" s="250">
        <v>62</v>
      </c>
      <c r="B61" s="251" t="s">
        <v>512</v>
      </c>
      <c r="C61" s="251" t="s">
        <v>513</v>
      </c>
      <c r="D61" s="251" t="s">
        <v>514</v>
      </c>
      <c r="E61" s="252" t="s">
        <v>515</v>
      </c>
      <c r="F61" s="252" t="s">
        <v>239</v>
      </c>
    </row>
    <row r="62" spans="1:6" x14ac:dyDescent="0.25">
      <c r="A62" s="250">
        <v>63</v>
      </c>
      <c r="B62" s="251" t="s">
        <v>516</v>
      </c>
      <c r="C62" s="251" t="s">
        <v>517</v>
      </c>
      <c r="D62" s="251" t="s">
        <v>518</v>
      </c>
      <c r="E62" s="252" t="s">
        <v>519</v>
      </c>
      <c r="F62" s="252" t="s">
        <v>239</v>
      </c>
    </row>
    <row r="63" spans="1:6" x14ac:dyDescent="0.25">
      <c r="A63" s="250">
        <v>64</v>
      </c>
      <c r="B63" s="251" t="s">
        <v>520</v>
      </c>
      <c r="C63" s="251" t="s">
        <v>521</v>
      </c>
      <c r="D63" s="251" t="s">
        <v>522</v>
      </c>
      <c r="E63" s="252" t="s">
        <v>523</v>
      </c>
      <c r="F63" s="252" t="s">
        <v>524</v>
      </c>
    </row>
    <row r="64" spans="1:6" x14ac:dyDescent="0.25">
      <c r="A64" s="250">
        <v>65</v>
      </c>
      <c r="B64" s="251" t="s">
        <v>525</v>
      </c>
      <c r="C64" s="251" t="s">
        <v>526</v>
      </c>
      <c r="D64" s="251" t="s">
        <v>527</v>
      </c>
      <c r="E64" s="252" t="s">
        <v>528</v>
      </c>
      <c r="F64" s="252" t="s">
        <v>529</v>
      </c>
    </row>
    <row r="65" spans="1:6" x14ac:dyDescent="0.25">
      <c r="A65" s="250">
        <v>66</v>
      </c>
      <c r="B65" s="251" t="s">
        <v>530</v>
      </c>
      <c r="C65" s="251" t="s">
        <v>531</v>
      </c>
      <c r="D65" s="251" t="s">
        <v>532</v>
      </c>
      <c r="E65" s="252" t="s">
        <v>533</v>
      </c>
      <c r="F65" s="252" t="s">
        <v>257</v>
      </c>
    </row>
    <row r="66" spans="1:6" x14ac:dyDescent="0.25">
      <c r="A66" s="250">
        <v>67</v>
      </c>
      <c r="B66" s="251" t="s">
        <v>534</v>
      </c>
      <c r="C66" s="251" t="s">
        <v>535</v>
      </c>
      <c r="D66" s="251" t="s">
        <v>536</v>
      </c>
      <c r="E66" s="252" t="s">
        <v>537</v>
      </c>
      <c r="F66" s="252" t="s">
        <v>538</v>
      </c>
    </row>
    <row r="67" spans="1:6" x14ac:dyDescent="0.25">
      <c r="A67" s="250">
        <v>68</v>
      </c>
      <c r="B67" s="251" t="s">
        <v>539</v>
      </c>
      <c r="C67" s="251" t="s">
        <v>540</v>
      </c>
      <c r="D67" s="251" t="s">
        <v>541</v>
      </c>
      <c r="E67" s="252" t="s">
        <v>542</v>
      </c>
      <c r="F67" s="252" t="s">
        <v>543</v>
      </c>
    </row>
    <row r="68" spans="1:6" x14ac:dyDescent="0.25">
      <c r="A68" s="250">
        <v>69</v>
      </c>
      <c r="B68" s="251" t="s">
        <v>544</v>
      </c>
      <c r="C68" s="251" t="s">
        <v>545</v>
      </c>
      <c r="D68" s="251" t="s">
        <v>546</v>
      </c>
      <c r="E68" s="252" t="s">
        <v>547</v>
      </c>
      <c r="F68" s="252" t="s">
        <v>239</v>
      </c>
    </row>
    <row r="69" spans="1:6" x14ac:dyDescent="0.25">
      <c r="A69" s="250">
        <v>70</v>
      </c>
      <c r="B69" s="251" t="s">
        <v>548</v>
      </c>
      <c r="C69" s="251" t="s">
        <v>549</v>
      </c>
      <c r="D69" s="251" t="s">
        <v>550</v>
      </c>
      <c r="E69" s="252" t="s">
        <v>551</v>
      </c>
      <c r="F69" s="252" t="s">
        <v>552</v>
      </c>
    </row>
    <row r="70" spans="1:6" x14ac:dyDescent="0.25">
      <c r="A70" s="250">
        <v>71</v>
      </c>
      <c r="B70" s="251" t="s">
        <v>553</v>
      </c>
      <c r="C70" s="251" t="s">
        <v>554</v>
      </c>
      <c r="D70" s="251" t="s">
        <v>555</v>
      </c>
      <c r="E70" s="252" t="s">
        <v>556</v>
      </c>
      <c r="F70" s="252" t="s">
        <v>239</v>
      </c>
    </row>
    <row r="71" spans="1:6" x14ac:dyDescent="0.25">
      <c r="A71" s="250">
        <v>72</v>
      </c>
      <c r="B71" s="251" t="s">
        <v>557</v>
      </c>
      <c r="C71" s="251" t="s">
        <v>558</v>
      </c>
      <c r="D71" s="251" t="s">
        <v>559</v>
      </c>
      <c r="E71" s="252" t="s">
        <v>560</v>
      </c>
      <c r="F71" s="252" t="s">
        <v>304</v>
      </c>
    </row>
    <row r="72" spans="1:6" x14ac:dyDescent="0.25">
      <c r="A72" s="250">
        <v>73</v>
      </c>
      <c r="B72" s="251" t="s">
        <v>561</v>
      </c>
      <c r="C72" s="251" t="s">
        <v>562</v>
      </c>
      <c r="D72" s="251" t="s">
        <v>563</v>
      </c>
      <c r="E72" s="252" t="s">
        <v>564</v>
      </c>
      <c r="F72" s="252" t="s">
        <v>239</v>
      </c>
    </row>
    <row r="73" spans="1:6" x14ac:dyDescent="0.25">
      <c r="A73" s="250">
        <v>75</v>
      </c>
      <c r="B73" s="251" t="s">
        <v>565</v>
      </c>
      <c r="C73" s="251" t="s">
        <v>566</v>
      </c>
      <c r="D73" s="251" t="s">
        <v>567</v>
      </c>
      <c r="E73" s="252" t="s">
        <v>568</v>
      </c>
      <c r="F73" s="252" t="s">
        <v>569</v>
      </c>
    </row>
    <row r="74" spans="1:6" x14ac:dyDescent="0.25">
      <c r="A74" s="250">
        <v>76</v>
      </c>
      <c r="B74" s="251" t="s">
        <v>570</v>
      </c>
      <c r="C74" s="251" t="s">
        <v>571</v>
      </c>
      <c r="D74" s="251" t="s">
        <v>572</v>
      </c>
      <c r="E74" s="252" t="s">
        <v>573</v>
      </c>
      <c r="F74" s="252" t="s">
        <v>574</v>
      </c>
    </row>
    <row r="75" spans="1:6" x14ac:dyDescent="0.25">
      <c r="A75" s="250">
        <v>77</v>
      </c>
      <c r="B75" s="251" t="s">
        <v>575</v>
      </c>
      <c r="C75" s="251" t="s">
        <v>576</v>
      </c>
      <c r="D75" s="251" t="s">
        <v>577</v>
      </c>
      <c r="E75" s="252" t="s">
        <v>577</v>
      </c>
      <c r="F75" s="252" t="s">
        <v>304</v>
      </c>
    </row>
    <row r="76" spans="1:6" x14ac:dyDescent="0.25">
      <c r="A76" s="250">
        <v>78</v>
      </c>
      <c r="B76" s="251" t="s">
        <v>578</v>
      </c>
      <c r="C76" s="251" t="s">
        <v>579</v>
      </c>
      <c r="D76" s="251" t="s">
        <v>580</v>
      </c>
      <c r="E76" s="252" t="s">
        <v>581</v>
      </c>
      <c r="F76" s="252" t="s">
        <v>299</v>
      </c>
    </row>
    <row r="77" spans="1:6" x14ac:dyDescent="0.25">
      <c r="A77" s="250">
        <v>79</v>
      </c>
      <c r="B77" s="251" t="s">
        <v>582</v>
      </c>
      <c r="C77" s="251" t="s">
        <v>583</v>
      </c>
      <c r="D77" s="251" t="s">
        <v>584</v>
      </c>
      <c r="E77" s="252" t="s">
        <v>585</v>
      </c>
      <c r="F77" s="252" t="s">
        <v>586</v>
      </c>
    </row>
    <row r="78" spans="1:6" x14ac:dyDescent="0.25">
      <c r="A78" s="250">
        <v>80</v>
      </c>
      <c r="B78" s="251" t="s">
        <v>587</v>
      </c>
      <c r="C78" s="251" t="s">
        <v>588</v>
      </c>
      <c r="D78" s="251" t="s">
        <v>589</v>
      </c>
      <c r="E78" s="252" t="s">
        <v>590</v>
      </c>
      <c r="F78" s="252" t="s">
        <v>239</v>
      </c>
    </row>
    <row r="79" spans="1:6" x14ac:dyDescent="0.25">
      <c r="A79" s="250">
        <v>81</v>
      </c>
      <c r="B79" s="251" t="s">
        <v>591</v>
      </c>
      <c r="C79" s="251" t="s">
        <v>592</v>
      </c>
      <c r="D79" s="251" t="s">
        <v>593</v>
      </c>
      <c r="E79" s="252" t="s">
        <v>594</v>
      </c>
      <c r="F79" s="252" t="s">
        <v>595</v>
      </c>
    </row>
    <row r="80" spans="1:6" x14ac:dyDescent="0.25">
      <c r="A80" s="250">
        <v>82</v>
      </c>
      <c r="B80" s="251" t="s">
        <v>596</v>
      </c>
      <c r="C80" s="251" t="s">
        <v>597</v>
      </c>
      <c r="D80" s="251" t="s">
        <v>598</v>
      </c>
      <c r="E80" s="252" t="s">
        <v>599</v>
      </c>
      <c r="F80" s="252" t="s">
        <v>239</v>
      </c>
    </row>
    <row r="81" spans="1:6" x14ac:dyDescent="0.25">
      <c r="A81" s="250">
        <v>83</v>
      </c>
      <c r="B81" s="251" t="s">
        <v>600</v>
      </c>
      <c r="C81" s="251" t="s">
        <v>601</v>
      </c>
      <c r="D81" s="251" t="s">
        <v>602</v>
      </c>
      <c r="E81" s="252" t="s">
        <v>603</v>
      </c>
      <c r="F81" s="252" t="s">
        <v>604</v>
      </c>
    </row>
    <row r="82" spans="1:6" x14ac:dyDescent="0.25">
      <c r="A82" s="250">
        <v>85</v>
      </c>
      <c r="B82" s="251" t="s">
        <v>605</v>
      </c>
      <c r="C82" s="251" t="s">
        <v>606</v>
      </c>
      <c r="D82" s="251" t="s">
        <v>607</v>
      </c>
      <c r="E82" s="252" t="s">
        <v>608</v>
      </c>
      <c r="F82" s="252" t="s">
        <v>239</v>
      </c>
    </row>
    <row r="83" spans="1:6" x14ac:dyDescent="0.25">
      <c r="A83" s="253">
        <v>86</v>
      </c>
      <c r="B83" s="251" t="s">
        <v>609</v>
      </c>
      <c r="C83" s="251" t="s">
        <v>610</v>
      </c>
      <c r="D83" s="251" t="s">
        <v>611</v>
      </c>
      <c r="E83" s="252" t="s">
        <v>612</v>
      </c>
      <c r="F83" s="252" t="s">
        <v>239</v>
      </c>
    </row>
    <row r="84" spans="1:6" x14ac:dyDescent="0.25">
      <c r="A84" s="250">
        <v>87</v>
      </c>
      <c r="B84" s="251" t="s">
        <v>613</v>
      </c>
      <c r="C84" s="251" t="s">
        <v>614</v>
      </c>
      <c r="D84" s="251" t="s">
        <v>615</v>
      </c>
      <c r="E84" s="252" t="s">
        <v>616</v>
      </c>
      <c r="F84" s="252" t="s">
        <v>617</v>
      </c>
    </row>
    <row r="85" spans="1:6" x14ac:dyDescent="0.25">
      <c r="A85" s="250">
        <v>88</v>
      </c>
      <c r="B85" s="251" t="s">
        <v>618</v>
      </c>
      <c r="C85" s="251" t="s">
        <v>619</v>
      </c>
      <c r="D85" s="251" t="s">
        <v>620</v>
      </c>
      <c r="E85" s="252" t="s">
        <v>621</v>
      </c>
      <c r="F85" s="252" t="s">
        <v>622</v>
      </c>
    </row>
    <row r="86" spans="1:6" x14ac:dyDescent="0.25">
      <c r="A86" s="250">
        <v>89</v>
      </c>
      <c r="B86" s="251" t="s">
        <v>623</v>
      </c>
      <c r="C86" s="251" t="s">
        <v>624</v>
      </c>
      <c r="D86" s="251" t="s">
        <v>625</v>
      </c>
      <c r="E86" s="252" t="s">
        <v>626</v>
      </c>
      <c r="F86" s="252" t="s">
        <v>627</v>
      </c>
    </row>
    <row r="87" spans="1:6" x14ac:dyDescent="0.25">
      <c r="A87" s="250">
        <v>90</v>
      </c>
      <c r="B87" s="251" t="s">
        <v>628</v>
      </c>
      <c r="C87" s="251" t="s">
        <v>629</v>
      </c>
      <c r="D87" s="251" t="s">
        <v>630</v>
      </c>
      <c r="E87" s="252">
        <v>562874591</v>
      </c>
      <c r="F87" s="252" t="s">
        <v>631</v>
      </c>
    </row>
    <row r="88" spans="1:6" x14ac:dyDescent="0.25">
      <c r="A88" s="250">
        <v>91</v>
      </c>
      <c r="B88" s="251" t="s">
        <v>632</v>
      </c>
      <c r="C88" s="251" t="s">
        <v>633</v>
      </c>
      <c r="D88" s="251" t="s">
        <v>634</v>
      </c>
      <c r="E88" s="252" t="s">
        <v>635</v>
      </c>
      <c r="F88" s="252" t="s">
        <v>257</v>
      </c>
    </row>
    <row r="89" spans="1:6" x14ac:dyDescent="0.25">
      <c r="A89" s="250">
        <v>92</v>
      </c>
      <c r="B89" s="251" t="s">
        <v>636</v>
      </c>
      <c r="C89" s="251" t="s">
        <v>637</v>
      </c>
      <c r="D89" s="251" t="s">
        <v>638</v>
      </c>
      <c r="E89" s="252" t="s">
        <v>639</v>
      </c>
      <c r="F89" s="252" t="s">
        <v>239</v>
      </c>
    </row>
    <row r="90" spans="1:6" x14ac:dyDescent="0.25">
      <c r="A90" s="250">
        <v>93</v>
      </c>
      <c r="B90" s="251" t="s">
        <v>640</v>
      </c>
      <c r="C90" s="251" t="s">
        <v>641</v>
      </c>
      <c r="D90" s="251" t="s">
        <v>642</v>
      </c>
      <c r="E90" s="252" t="s">
        <v>643</v>
      </c>
      <c r="F90" s="252" t="s">
        <v>239</v>
      </c>
    </row>
    <row r="91" spans="1:6" x14ac:dyDescent="0.25">
      <c r="A91" s="250">
        <v>94</v>
      </c>
      <c r="B91" s="251" t="s">
        <v>644</v>
      </c>
      <c r="C91" s="251" t="s">
        <v>645</v>
      </c>
      <c r="D91" s="251" t="s">
        <v>646</v>
      </c>
      <c r="E91" s="252" t="s">
        <v>647</v>
      </c>
      <c r="F91" s="252" t="s">
        <v>648</v>
      </c>
    </row>
    <row r="92" spans="1:6" x14ac:dyDescent="0.25">
      <c r="A92" s="250">
        <v>95</v>
      </c>
      <c r="B92" s="251" t="s">
        <v>649</v>
      </c>
      <c r="C92" s="251" t="s">
        <v>650</v>
      </c>
      <c r="D92" s="251" t="s">
        <v>651</v>
      </c>
      <c r="E92" s="252" t="s">
        <v>652</v>
      </c>
      <c r="F92" s="252" t="s">
        <v>653</v>
      </c>
    </row>
    <row r="93" spans="1:6" x14ac:dyDescent="0.25">
      <c r="A93" s="250">
        <v>96</v>
      </c>
      <c r="B93" s="251" t="s">
        <v>654</v>
      </c>
      <c r="C93" s="251" t="s">
        <v>655</v>
      </c>
      <c r="D93" s="251" t="s">
        <v>656</v>
      </c>
      <c r="E93" s="252" t="s">
        <v>657</v>
      </c>
      <c r="F93" s="252" t="s">
        <v>658</v>
      </c>
    </row>
    <row r="94" spans="1:6" x14ac:dyDescent="0.25">
      <c r="A94" s="250">
        <v>97</v>
      </c>
      <c r="B94" s="251" t="s">
        <v>659</v>
      </c>
      <c r="C94" s="251" t="s">
        <v>660</v>
      </c>
      <c r="D94" s="251" t="s">
        <v>661</v>
      </c>
      <c r="E94" s="252" t="s">
        <v>662</v>
      </c>
      <c r="F94" s="252" t="s">
        <v>663</v>
      </c>
    </row>
    <row r="95" spans="1:6" x14ac:dyDescent="0.25">
      <c r="A95" s="250">
        <v>98</v>
      </c>
      <c r="B95" s="251" t="s">
        <v>664</v>
      </c>
      <c r="C95" s="251" t="s">
        <v>665</v>
      </c>
      <c r="D95" s="251" t="s">
        <v>666</v>
      </c>
      <c r="E95" s="252" t="s">
        <v>667</v>
      </c>
      <c r="F95" s="252" t="s">
        <v>668</v>
      </c>
    </row>
    <row r="96" spans="1:6" x14ac:dyDescent="0.25">
      <c r="A96" s="250">
        <v>99</v>
      </c>
      <c r="B96" s="251" t="s">
        <v>669</v>
      </c>
      <c r="C96" s="251" t="s">
        <v>670</v>
      </c>
      <c r="D96" s="251" t="s">
        <v>671</v>
      </c>
      <c r="E96" s="252" t="s">
        <v>672</v>
      </c>
      <c r="F96" s="252" t="s">
        <v>673</v>
      </c>
    </row>
    <row r="97" spans="1:6" x14ac:dyDescent="0.25">
      <c r="A97" s="250">
        <v>101</v>
      </c>
      <c r="B97" s="251" t="s">
        <v>674</v>
      </c>
      <c r="C97" s="251" t="s">
        <v>675</v>
      </c>
      <c r="D97" s="251" t="s">
        <v>676</v>
      </c>
      <c r="E97" s="252" t="s">
        <v>677</v>
      </c>
      <c r="F97" s="252" t="s">
        <v>239</v>
      </c>
    </row>
    <row r="98" spans="1:6" x14ac:dyDescent="0.25">
      <c r="A98" s="250">
        <v>102</v>
      </c>
      <c r="B98" s="251" t="s">
        <v>678</v>
      </c>
      <c r="C98" s="251" t="s">
        <v>679</v>
      </c>
      <c r="D98" s="251" t="s">
        <v>680</v>
      </c>
      <c r="E98" s="252" t="s">
        <v>681</v>
      </c>
      <c r="F98" s="252" t="s">
        <v>239</v>
      </c>
    </row>
    <row r="99" spans="1:6" x14ac:dyDescent="0.25">
      <c r="A99" s="250">
        <v>103</v>
      </c>
      <c r="B99" s="251" t="s">
        <v>682</v>
      </c>
      <c r="C99" s="251" t="s">
        <v>683</v>
      </c>
      <c r="D99" s="251" t="s">
        <v>684</v>
      </c>
      <c r="E99" s="252" t="s">
        <v>684</v>
      </c>
      <c r="F99" s="252" t="s">
        <v>685</v>
      </c>
    </row>
    <row r="100" spans="1:6" x14ac:dyDescent="0.25">
      <c r="A100" s="250">
        <v>104</v>
      </c>
      <c r="B100" s="251" t="s">
        <v>686</v>
      </c>
      <c r="C100" s="251" t="s">
        <v>687</v>
      </c>
      <c r="D100" s="251" t="s">
        <v>688</v>
      </c>
      <c r="E100" s="252" t="s">
        <v>689</v>
      </c>
      <c r="F100" s="252" t="s">
        <v>690</v>
      </c>
    </row>
    <row r="101" spans="1:6" x14ac:dyDescent="0.25">
      <c r="A101" s="250">
        <v>106</v>
      </c>
      <c r="B101" s="251" t="s">
        <v>691</v>
      </c>
      <c r="C101" s="251" t="s">
        <v>692</v>
      </c>
      <c r="D101" s="251" t="s">
        <v>693</v>
      </c>
      <c r="E101" s="252" t="s">
        <v>694</v>
      </c>
      <c r="F101" s="252" t="s">
        <v>239</v>
      </c>
    </row>
    <row r="102" spans="1:6" x14ac:dyDescent="0.25">
      <c r="A102" s="250">
        <v>107</v>
      </c>
      <c r="B102" s="251" t="s">
        <v>695</v>
      </c>
      <c r="C102" s="251" t="s">
        <v>695</v>
      </c>
      <c r="D102" s="251" t="s">
        <v>696</v>
      </c>
      <c r="E102" s="252" t="s">
        <v>697</v>
      </c>
      <c r="F102" s="252" t="s">
        <v>289</v>
      </c>
    </row>
    <row r="103" spans="1:6" x14ac:dyDescent="0.25">
      <c r="A103" s="250">
        <v>108</v>
      </c>
      <c r="B103" s="251" t="s">
        <v>698</v>
      </c>
      <c r="C103" s="251" t="s">
        <v>699</v>
      </c>
      <c r="D103" s="251" t="s">
        <v>700</v>
      </c>
      <c r="E103" s="252" t="s">
        <v>701</v>
      </c>
      <c r="F103" s="252" t="s">
        <v>257</v>
      </c>
    </row>
    <row r="104" spans="1:6" x14ac:dyDescent="0.25">
      <c r="A104" s="250">
        <v>109</v>
      </c>
      <c r="B104" s="251" t="s">
        <v>702</v>
      </c>
      <c r="C104" s="251" t="s">
        <v>703</v>
      </c>
      <c r="D104" s="251" t="s">
        <v>704</v>
      </c>
      <c r="E104" s="252" t="s">
        <v>705</v>
      </c>
      <c r="F104" s="252" t="s">
        <v>706</v>
      </c>
    </row>
    <row r="105" spans="1:6" x14ac:dyDescent="0.25">
      <c r="A105" s="250">
        <v>110</v>
      </c>
      <c r="B105" s="251" t="s">
        <v>707</v>
      </c>
      <c r="C105" s="251" t="s">
        <v>708</v>
      </c>
      <c r="D105" s="251" t="s">
        <v>709</v>
      </c>
      <c r="E105" s="252" t="s">
        <v>710</v>
      </c>
      <c r="F105" s="252" t="s">
        <v>239</v>
      </c>
    </row>
    <row r="106" spans="1:6" x14ac:dyDescent="0.25">
      <c r="A106" s="250">
        <v>111</v>
      </c>
      <c r="B106" s="251" t="s">
        <v>711</v>
      </c>
      <c r="C106" s="251" t="s">
        <v>712</v>
      </c>
      <c r="D106" s="251" t="s">
        <v>713</v>
      </c>
      <c r="E106" s="252" t="s">
        <v>714</v>
      </c>
      <c r="F106" s="252" t="s">
        <v>252</v>
      </c>
    </row>
    <row r="107" spans="1:6" x14ac:dyDescent="0.25">
      <c r="A107" s="250">
        <v>113</v>
      </c>
      <c r="B107" s="251" t="s">
        <v>715</v>
      </c>
      <c r="C107" s="251" t="s">
        <v>716</v>
      </c>
      <c r="D107" s="251" t="s">
        <v>717</v>
      </c>
      <c r="E107" s="252" t="s">
        <v>718</v>
      </c>
      <c r="F107" s="252" t="s">
        <v>289</v>
      </c>
    </row>
    <row r="108" spans="1:6" x14ac:dyDescent="0.25">
      <c r="A108" s="250">
        <v>114</v>
      </c>
      <c r="B108" s="251" t="s">
        <v>719</v>
      </c>
      <c r="C108" s="251" t="s">
        <v>720</v>
      </c>
      <c r="D108" s="251" t="s">
        <v>721</v>
      </c>
      <c r="E108" s="252" t="s">
        <v>722</v>
      </c>
      <c r="F108" s="252" t="s">
        <v>723</v>
      </c>
    </row>
    <row r="109" spans="1:6" x14ac:dyDescent="0.25">
      <c r="A109" s="250">
        <v>115</v>
      </c>
      <c r="B109" s="251" t="s">
        <v>724</v>
      </c>
      <c r="C109" s="251" t="s">
        <v>725</v>
      </c>
      <c r="D109" s="251" t="s">
        <v>726</v>
      </c>
      <c r="E109" s="252" t="s">
        <v>727</v>
      </c>
      <c r="F109" s="252" t="s">
        <v>728</v>
      </c>
    </row>
    <row r="110" spans="1:6" x14ac:dyDescent="0.25">
      <c r="A110" s="250">
        <v>117</v>
      </c>
      <c r="B110" s="251" t="s">
        <v>729</v>
      </c>
      <c r="C110" s="251" t="s">
        <v>730</v>
      </c>
      <c r="D110" s="251" t="s">
        <v>731</v>
      </c>
      <c r="E110" s="252" t="s">
        <v>732</v>
      </c>
      <c r="F110" s="252" t="s">
        <v>733</v>
      </c>
    </row>
    <row r="111" spans="1:6" x14ac:dyDescent="0.25">
      <c r="A111" s="250">
        <v>118</v>
      </c>
      <c r="B111" s="251" t="s">
        <v>734</v>
      </c>
      <c r="C111" s="251" t="s">
        <v>735</v>
      </c>
      <c r="D111" s="251" t="s">
        <v>736</v>
      </c>
      <c r="E111" s="252" t="s">
        <v>737</v>
      </c>
      <c r="F111" s="252" t="s">
        <v>304</v>
      </c>
    </row>
    <row r="112" spans="1:6" x14ac:dyDescent="0.25">
      <c r="A112" s="250">
        <v>120</v>
      </c>
      <c r="B112" s="251" t="s">
        <v>738</v>
      </c>
      <c r="C112" s="251" t="s">
        <v>739</v>
      </c>
      <c r="D112" s="251" t="s">
        <v>740</v>
      </c>
      <c r="E112" s="252" t="s">
        <v>741</v>
      </c>
      <c r="F112" s="252" t="s">
        <v>304</v>
      </c>
    </row>
    <row r="113" spans="1:6" x14ac:dyDescent="0.25">
      <c r="A113" s="250">
        <v>123</v>
      </c>
      <c r="B113" s="251" t="s">
        <v>742</v>
      </c>
      <c r="C113" s="251" t="s">
        <v>743</v>
      </c>
      <c r="D113" s="251" t="s">
        <v>744</v>
      </c>
      <c r="E113" s="252" t="s">
        <v>745</v>
      </c>
      <c r="F113" s="252" t="s">
        <v>239</v>
      </c>
    </row>
    <row r="114" spans="1:6" x14ac:dyDescent="0.25">
      <c r="A114" s="250">
        <v>124</v>
      </c>
      <c r="B114" s="251" t="s">
        <v>746</v>
      </c>
      <c r="C114" s="251" t="s">
        <v>747</v>
      </c>
      <c r="D114" s="251" t="s">
        <v>748</v>
      </c>
      <c r="E114" s="252" t="s">
        <v>749</v>
      </c>
      <c r="F114" s="252" t="s">
        <v>284</v>
      </c>
    </row>
    <row r="115" spans="1:6" x14ac:dyDescent="0.25">
      <c r="A115" s="250">
        <v>126</v>
      </c>
      <c r="B115" s="251" t="s">
        <v>750</v>
      </c>
      <c r="C115" s="251" t="s">
        <v>751</v>
      </c>
      <c r="D115" s="251" t="s">
        <v>752</v>
      </c>
      <c r="E115" s="252" t="s">
        <v>753</v>
      </c>
      <c r="F115" s="252" t="s">
        <v>252</v>
      </c>
    </row>
    <row r="116" spans="1:6" x14ac:dyDescent="0.25">
      <c r="A116" s="250">
        <v>127</v>
      </c>
      <c r="B116" s="251" t="s">
        <v>754</v>
      </c>
      <c r="C116" s="251" t="s">
        <v>755</v>
      </c>
      <c r="D116" s="251" t="s">
        <v>756</v>
      </c>
      <c r="E116" s="252" t="s">
        <v>757</v>
      </c>
      <c r="F116" s="252" t="s">
        <v>252</v>
      </c>
    </row>
    <row r="117" spans="1:6" x14ac:dyDescent="0.25">
      <c r="A117" s="250">
        <v>128</v>
      </c>
      <c r="B117" s="251" t="s">
        <v>758</v>
      </c>
      <c r="C117" s="251" t="s">
        <v>759</v>
      </c>
      <c r="D117" s="251" t="s">
        <v>760</v>
      </c>
      <c r="E117" s="252" t="s">
        <v>761</v>
      </c>
      <c r="F117" s="252" t="s">
        <v>266</v>
      </c>
    </row>
    <row r="118" spans="1:6" x14ac:dyDescent="0.25">
      <c r="A118" s="250">
        <v>130</v>
      </c>
      <c r="B118" s="251" t="s">
        <v>762</v>
      </c>
      <c r="C118" s="251" t="s">
        <v>763</v>
      </c>
      <c r="D118" s="251" t="s">
        <v>764</v>
      </c>
      <c r="E118" s="252">
        <v>622449591</v>
      </c>
      <c r="F118" s="252" t="s">
        <v>765</v>
      </c>
    </row>
    <row r="119" spans="1:6" x14ac:dyDescent="0.25">
      <c r="A119" s="250">
        <v>132</v>
      </c>
      <c r="B119" s="251" t="s">
        <v>766</v>
      </c>
      <c r="C119" s="251" t="s">
        <v>767</v>
      </c>
      <c r="D119" s="251" t="s">
        <v>768</v>
      </c>
      <c r="E119" s="252" t="s">
        <v>769</v>
      </c>
      <c r="F119" s="252" t="s">
        <v>770</v>
      </c>
    </row>
    <row r="120" spans="1:6" x14ac:dyDescent="0.25">
      <c r="A120" s="250">
        <v>133</v>
      </c>
      <c r="B120" s="251" t="s">
        <v>771</v>
      </c>
      <c r="C120" s="251" t="s">
        <v>772</v>
      </c>
      <c r="D120" s="251" t="s">
        <v>773</v>
      </c>
      <c r="E120" s="252" t="s">
        <v>774</v>
      </c>
      <c r="F120" s="252" t="s">
        <v>775</v>
      </c>
    </row>
    <row r="121" spans="1:6" x14ac:dyDescent="0.25">
      <c r="A121" s="250">
        <v>134</v>
      </c>
      <c r="B121" s="251" t="s">
        <v>776</v>
      </c>
      <c r="C121" s="251" t="s">
        <v>777</v>
      </c>
      <c r="D121" s="251" t="s">
        <v>778</v>
      </c>
      <c r="E121" s="252" t="s">
        <v>779</v>
      </c>
      <c r="F121" s="252" t="s">
        <v>284</v>
      </c>
    </row>
    <row r="122" spans="1:6" x14ac:dyDescent="0.25">
      <c r="A122" s="250">
        <v>136</v>
      </c>
      <c r="B122" s="251" t="s">
        <v>780</v>
      </c>
      <c r="C122" s="251" t="s">
        <v>781</v>
      </c>
      <c r="D122" s="251" t="s">
        <v>782</v>
      </c>
      <c r="E122" s="252" t="s">
        <v>783</v>
      </c>
      <c r="F122" s="252" t="s">
        <v>257</v>
      </c>
    </row>
    <row r="123" spans="1:6" x14ac:dyDescent="0.25">
      <c r="A123" s="250">
        <v>138</v>
      </c>
      <c r="B123" s="251" t="s">
        <v>784</v>
      </c>
      <c r="C123" s="251" t="s">
        <v>785</v>
      </c>
      <c r="D123" s="251" t="s">
        <v>786</v>
      </c>
      <c r="E123" s="252" t="s">
        <v>787</v>
      </c>
      <c r="F123" s="252" t="s">
        <v>788</v>
      </c>
    </row>
    <row r="124" spans="1:6" x14ac:dyDescent="0.25">
      <c r="A124" s="250">
        <v>139</v>
      </c>
      <c r="B124" s="251" t="s">
        <v>789</v>
      </c>
      <c r="C124" s="251" t="s">
        <v>790</v>
      </c>
      <c r="D124" s="251" t="s">
        <v>791</v>
      </c>
      <c r="E124" s="252" t="s">
        <v>792</v>
      </c>
      <c r="F124" s="252" t="s">
        <v>793</v>
      </c>
    </row>
    <row r="125" spans="1:6" x14ac:dyDescent="0.25">
      <c r="A125" s="250">
        <v>140</v>
      </c>
      <c r="B125" s="251" t="s">
        <v>794</v>
      </c>
      <c r="C125" s="251" t="s">
        <v>795</v>
      </c>
      <c r="D125" s="251" t="s">
        <v>796</v>
      </c>
      <c r="E125" s="252" t="s">
        <v>797</v>
      </c>
      <c r="F125" s="252" t="s">
        <v>239</v>
      </c>
    </row>
    <row r="126" spans="1:6" x14ac:dyDescent="0.25">
      <c r="A126" s="250">
        <v>141</v>
      </c>
      <c r="B126" s="251" t="s">
        <v>798</v>
      </c>
      <c r="C126" s="251" t="s">
        <v>799</v>
      </c>
      <c r="D126" s="251" t="s">
        <v>800</v>
      </c>
      <c r="E126" s="252" t="s">
        <v>801</v>
      </c>
      <c r="F126" s="252" t="s">
        <v>239</v>
      </c>
    </row>
    <row r="127" spans="1:6" x14ac:dyDescent="0.25">
      <c r="A127" s="250">
        <v>142</v>
      </c>
      <c r="B127" s="251" t="s">
        <v>802</v>
      </c>
      <c r="C127" s="251" t="s">
        <v>803</v>
      </c>
      <c r="D127" s="251" t="s">
        <v>804</v>
      </c>
      <c r="E127" s="252" t="s">
        <v>805</v>
      </c>
      <c r="F127" s="252" t="s">
        <v>304</v>
      </c>
    </row>
    <row r="128" spans="1:6" x14ac:dyDescent="0.25">
      <c r="A128" s="250">
        <v>143</v>
      </c>
      <c r="B128" s="251" t="s">
        <v>806</v>
      </c>
      <c r="C128" s="251" t="s">
        <v>807</v>
      </c>
      <c r="D128" s="251" t="s">
        <v>808</v>
      </c>
      <c r="E128" s="252" t="s">
        <v>809</v>
      </c>
      <c r="F128" s="252" t="s">
        <v>810</v>
      </c>
    </row>
    <row r="129" spans="1:6" x14ac:dyDescent="0.25">
      <c r="A129" s="250">
        <v>144</v>
      </c>
      <c r="B129" s="251" t="s">
        <v>811</v>
      </c>
      <c r="C129" s="251" t="s">
        <v>812</v>
      </c>
      <c r="D129" s="251" t="s">
        <v>813</v>
      </c>
      <c r="E129" s="252" t="s">
        <v>814</v>
      </c>
      <c r="F129" s="252" t="s">
        <v>815</v>
      </c>
    </row>
    <row r="130" spans="1:6" x14ac:dyDescent="0.25">
      <c r="A130" s="250">
        <v>145</v>
      </c>
      <c r="B130" s="251" t="s">
        <v>816</v>
      </c>
      <c r="C130" s="251" t="s">
        <v>817</v>
      </c>
      <c r="D130" s="251" t="s">
        <v>818</v>
      </c>
      <c r="E130" s="252" t="s">
        <v>819</v>
      </c>
      <c r="F130" s="252" t="s">
        <v>820</v>
      </c>
    </row>
    <row r="131" spans="1:6" x14ac:dyDescent="0.25">
      <c r="A131" s="250">
        <v>146</v>
      </c>
      <c r="B131" s="251" t="s">
        <v>821</v>
      </c>
      <c r="C131" s="251" t="s">
        <v>822</v>
      </c>
      <c r="D131" s="251" t="s">
        <v>823</v>
      </c>
      <c r="E131" s="252" t="s">
        <v>824</v>
      </c>
      <c r="F131" s="252" t="s">
        <v>266</v>
      </c>
    </row>
    <row r="132" spans="1:6" x14ac:dyDescent="0.25">
      <c r="A132" s="250">
        <v>147</v>
      </c>
      <c r="B132" s="251" t="s">
        <v>825</v>
      </c>
      <c r="C132" s="251" t="s">
        <v>826</v>
      </c>
      <c r="D132" s="251" t="s">
        <v>827</v>
      </c>
      <c r="E132" s="252" t="s">
        <v>828</v>
      </c>
      <c r="F132" s="252" t="s">
        <v>266</v>
      </c>
    </row>
    <row r="133" spans="1:6" x14ac:dyDescent="0.25">
      <c r="A133" s="250">
        <v>148</v>
      </c>
      <c r="B133" s="251" t="s">
        <v>829</v>
      </c>
      <c r="C133" s="251" t="s">
        <v>830</v>
      </c>
      <c r="D133" s="251" t="s">
        <v>831</v>
      </c>
      <c r="E133" s="252" t="s">
        <v>832</v>
      </c>
      <c r="F133" s="252" t="s">
        <v>833</v>
      </c>
    </row>
    <row r="134" spans="1:6" x14ac:dyDescent="0.25">
      <c r="A134" s="250">
        <v>151</v>
      </c>
      <c r="B134" s="251" t="s">
        <v>834</v>
      </c>
      <c r="C134" s="251" t="s">
        <v>835</v>
      </c>
      <c r="D134" s="251" t="s">
        <v>836</v>
      </c>
      <c r="E134" s="252" t="s">
        <v>837</v>
      </c>
      <c r="F134" s="252" t="s">
        <v>284</v>
      </c>
    </row>
    <row r="135" spans="1:6" x14ac:dyDescent="0.25">
      <c r="A135" s="250">
        <v>152</v>
      </c>
      <c r="B135" s="251" t="s">
        <v>838</v>
      </c>
      <c r="C135" s="251" t="s">
        <v>839</v>
      </c>
      <c r="D135" s="251" t="s">
        <v>840</v>
      </c>
      <c r="E135" s="252" t="s">
        <v>841</v>
      </c>
      <c r="F135" s="252" t="s">
        <v>266</v>
      </c>
    </row>
    <row r="136" spans="1:6" x14ac:dyDescent="0.25">
      <c r="A136" s="250">
        <v>153</v>
      </c>
      <c r="B136" s="251" t="s">
        <v>842</v>
      </c>
      <c r="C136" s="251" t="s">
        <v>843</v>
      </c>
      <c r="D136" s="251" t="s">
        <v>844</v>
      </c>
      <c r="E136" s="252" t="s">
        <v>845</v>
      </c>
      <c r="F136" s="252" t="s">
        <v>846</v>
      </c>
    </row>
    <row r="137" spans="1:6" x14ac:dyDescent="0.25">
      <c r="A137" s="250">
        <v>154</v>
      </c>
      <c r="B137" s="251" t="s">
        <v>847</v>
      </c>
      <c r="C137" s="251" t="s">
        <v>848</v>
      </c>
      <c r="D137" s="251" t="s">
        <v>849</v>
      </c>
      <c r="E137" s="252" t="s">
        <v>850</v>
      </c>
      <c r="F137" s="252" t="s">
        <v>851</v>
      </c>
    </row>
    <row r="138" spans="1:6" x14ac:dyDescent="0.25">
      <c r="A138" s="250">
        <v>155</v>
      </c>
      <c r="B138" s="251" t="s">
        <v>852</v>
      </c>
      <c r="C138" s="251" t="s">
        <v>853</v>
      </c>
      <c r="D138" s="251" t="s">
        <v>854</v>
      </c>
      <c r="E138" s="252" t="s">
        <v>855</v>
      </c>
      <c r="F138" s="252" t="s">
        <v>239</v>
      </c>
    </row>
    <row r="139" spans="1:6" x14ac:dyDescent="0.25">
      <c r="A139" s="250">
        <v>156</v>
      </c>
      <c r="B139" s="251" t="s">
        <v>856</v>
      </c>
      <c r="C139" s="251" t="s">
        <v>857</v>
      </c>
      <c r="D139" s="251" t="s">
        <v>858</v>
      </c>
      <c r="E139" s="252" t="s">
        <v>859</v>
      </c>
      <c r="F139" s="252" t="s">
        <v>284</v>
      </c>
    </row>
    <row r="140" spans="1:6" x14ac:dyDescent="0.25">
      <c r="A140" s="250">
        <v>157</v>
      </c>
      <c r="B140" s="251" t="s">
        <v>860</v>
      </c>
      <c r="C140" s="251" t="s">
        <v>861</v>
      </c>
      <c r="D140" s="251" t="s">
        <v>862</v>
      </c>
      <c r="E140" s="252" t="s">
        <v>863</v>
      </c>
      <c r="F140" s="252" t="s">
        <v>266</v>
      </c>
    </row>
    <row r="141" spans="1:6" x14ac:dyDescent="0.25">
      <c r="A141" s="250">
        <v>158</v>
      </c>
      <c r="B141" s="251" t="s">
        <v>864</v>
      </c>
      <c r="C141" s="251" t="s">
        <v>865</v>
      </c>
      <c r="D141" s="251" t="s">
        <v>866</v>
      </c>
      <c r="E141" s="252" t="s">
        <v>867</v>
      </c>
      <c r="F141" s="252" t="s">
        <v>239</v>
      </c>
    </row>
    <row r="142" spans="1:6" x14ac:dyDescent="0.25">
      <c r="A142" s="250">
        <v>159</v>
      </c>
      <c r="B142" s="251" t="s">
        <v>868</v>
      </c>
      <c r="C142" s="251" t="s">
        <v>869</v>
      </c>
      <c r="D142" s="251" t="s">
        <v>870</v>
      </c>
      <c r="E142" s="252" t="s">
        <v>871</v>
      </c>
      <c r="F142" s="252" t="s">
        <v>239</v>
      </c>
    </row>
    <row r="143" spans="1:6" x14ac:dyDescent="0.25">
      <c r="A143" s="250">
        <v>160</v>
      </c>
      <c r="B143" s="251" t="s">
        <v>872</v>
      </c>
      <c r="C143" s="251" t="s">
        <v>873</v>
      </c>
      <c r="D143" s="251" t="s">
        <v>874</v>
      </c>
      <c r="E143" s="252" t="s">
        <v>875</v>
      </c>
      <c r="F143" s="252" t="s">
        <v>323</v>
      </c>
    </row>
    <row r="144" spans="1:6" x14ac:dyDescent="0.25">
      <c r="A144" s="250">
        <v>161</v>
      </c>
      <c r="B144" s="251" t="s">
        <v>876</v>
      </c>
      <c r="C144" s="251" t="s">
        <v>877</v>
      </c>
      <c r="D144" s="251" t="s">
        <v>878</v>
      </c>
      <c r="E144" s="252" t="s">
        <v>879</v>
      </c>
      <c r="F144" s="252" t="s">
        <v>880</v>
      </c>
    </row>
    <row r="145" spans="1:6" x14ac:dyDescent="0.25">
      <c r="A145" s="250">
        <v>162</v>
      </c>
      <c r="B145" s="251" t="s">
        <v>881</v>
      </c>
      <c r="C145" s="251" t="s">
        <v>882</v>
      </c>
      <c r="D145" s="251" t="s">
        <v>883</v>
      </c>
      <c r="E145" s="252" t="s">
        <v>884</v>
      </c>
      <c r="F145" s="252" t="s">
        <v>885</v>
      </c>
    </row>
    <row r="146" spans="1:6" x14ac:dyDescent="0.25">
      <c r="A146" s="250">
        <v>163</v>
      </c>
      <c r="B146" s="251" t="s">
        <v>886</v>
      </c>
      <c r="C146" s="251" t="s">
        <v>887</v>
      </c>
      <c r="D146" s="251" t="s">
        <v>888</v>
      </c>
      <c r="E146" s="252"/>
      <c r="F146" s="252" t="s">
        <v>889</v>
      </c>
    </row>
    <row r="147" spans="1:6" x14ac:dyDescent="0.25">
      <c r="A147" s="250">
        <v>164</v>
      </c>
      <c r="B147" s="251" t="s">
        <v>890</v>
      </c>
      <c r="C147" s="251" t="s">
        <v>891</v>
      </c>
      <c r="D147" s="251" t="s">
        <v>892</v>
      </c>
      <c r="E147" s="252" t="s">
        <v>893</v>
      </c>
      <c r="F147" s="252" t="s">
        <v>894</v>
      </c>
    </row>
    <row r="148" spans="1:6" x14ac:dyDescent="0.25">
      <c r="A148" s="250">
        <v>165</v>
      </c>
      <c r="B148" s="251" t="s">
        <v>895</v>
      </c>
      <c r="C148" s="251" t="s">
        <v>896</v>
      </c>
      <c r="D148" s="251" t="s">
        <v>897</v>
      </c>
      <c r="E148" s="252" t="s">
        <v>898</v>
      </c>
      <c r="F148" s="252" t="s">
        <v>289</v>
      </c>
    </row>
    <row r="149" spans="1:6" x14ac:dyDescent="0.25">
      <c r="A149" s="250">
        <v>166</v>
      </c>
      <c r="B149" s="251" t="s">
        <v>899</v>
      </c>
      <c r="C149" s="251" t="s">
        <v>900</v>
      </c>
      <c r="D149" s="251" t="s">
        <v>901</v>
      </c>
      <c r="E149" s="252" t="s">
        <v>902</v>
      </c>
      <c r="F149" s="252" t="s">
        <v>903</v>
      </c>
    </row>
    <row r="150" spans="1:6" x14ac:dyDescent="0.25">
      <c r="A150" s="250">
        <v>167</v>
      </c>
      <c r="B150" s="251" t="s">
        <v>904</v>
      </c>
      <c r="C150" s="251" t="s">
        <v>905</v>
      </c>
      <c r="D150" s="251" t="s">
        <v>906</v>
      </c>
      <c r="E150" s="252" t="s">
        <v>907</v>
      </c>
      <c r="F150" s="252" t="s">
        <v>908</v>
      </c>
    </row>
    <row r="151" spans="1:6" x14ac:dyDescent="0.25">
      <c r="A151" s="250">
        <v>169</v>
      </c>
      <c r="B151" s="251" t="s">
        <v>909</v>
      </c>
      <c r="C151" s="251" t="s">
        <v>910</v>
      </c>
      <c r="D151" s="251" t="s">
        <v>911</v>
      </c>
      <c r="E151" s="252" t="s">
        <v>912</v>
      </c>
      <c r="F151" s="252" t="s">
        <v>913</v>
      </c>
    </row>
    <row r="152" spans="1:6" x14ac:dyDescent="0.25">
      <c r="A152" s="250">
        <v>170</v>
      </c>
      <c r="B152" s="251" t="s">
        <v>914</v>
      </c>
      <c r="C152" s="251" t="s">
        <v>915</v>
      </c>
      <c r="D152" s="251" t="s">
        <v>916</v>
      </c>
      <c r="E152" s="252" t="s">
        <v>917</v>
      </c>
      <c r="F152" s="252" t="s">
        <v>918</v>
      </c>
    </row>
    <row r="153" spans="1:6" x14ac:dyDescent="0.25">
      <c r="A153" s="250">
        <v>171</v>
      </c>
      <c r="B153" s="251" t="s">
        <v>919</v>
      </c>
      <c r="C153" s="251" t="s">
        <v>920</v>
      </c>
      <c r="D153" s="251" t="s">
        <v>921</v>
      </c>
      <c r="E153" s="252" t="s">
        <v>922</v>
      </c>
      <c r="F153" s="252" t="s">
        <v>239</v>
      </c>
    </row>
    <row r="154" spans="1:6" x14ac:dyDescent="0.25">
      <c r="A154" s="250">
        <v>172</v>
      </c>
      <c r="B154" s="251" t="s">
        <v>923</v>
      </c>
      <c r="C154" s="251" t="s">
        <v>924</v>
      </c>
      <c r="D154" s="254" t="s">
        <v>925</v>
      </c>
      <c r="E154" s="252" t="s">
        <v>926</v>
      </c>
      <c r="F154" s="252" t="s">
        <v>239</v>
      </c>
    </row>
    <row r="155" spans="1:6" x14ac:dyDescent="0.25">
      <c r="A155" s="250">
        <v>173</v>
      </c>
      <c r="B155" s="251" t="s">
        <v>927</v>
      </c>
      <c r="C155" s="251" t="s">
        <v>928</v>
      </c>
      <c r="D155" s="251" t="s">
        <v>929</v>
      </c>
      <c r="E155" s="252" t="s">
        <v>930</v>
      </c>
      <c r="F155" s="252" t="s">
        <v>931</v>
      </c>
    </row>
    <row r="156" spans="1:6" x14ac:dyDescent="0.25">
      <c r="A156" s="250">
        <v>174</v>
      </c>
      <c r="B156" s="251" t="s">
        <v>932</v>
      </c>
      <c r="C156" s="251" t="s">
        <v>933</v>
      </c>
      <c r="D156" s="251" t="s">
        <v>934</v>
      </c>
      <c r="E156" s="252" t="s">
        <v>935</v>
      </c>
      <c r="F156" s="252" t="s">
        <v>936</v>
      </c>
    </row>
    <row r="157" spans="1:6" x14ac:dyDescent="0.25">
      <c r="A157" s="250">
        <v>175</v>
      </c>
      <c r="B157" s="251" t="s">
        <v>937</v>
      </c>
      <c r="C157" s="251" t="s">
        <v>938</v>
      </c>
      <c r="D157" s="251" t="s">
        <v>939</v>
      </c>
      <c r="E157" s="252" t="s">
        <v>940</v>
      </c>
      <c r="F157" s="252" t="s">
        <v>257</v>
      </c>
    </row>
    <row r="158" spans="1:6" x14ac:dyDescent="0.25">
      <c r="A158" s="250">
        <v>176</v>
      </c>
      <c r="B158" s="251" t="s">
        <v>941</v>
      </c>
      <c r="C158" s="251" t="s">
        <v>942</v>
      </c>
      <c r="D158" s="251" t="s">
        <v>943</v>
      </c>
      <c r="E158" s="252" t="s">
        <v>944</v>
      </c>
      <c r="F158" s="252" t="s">
        <v>257</v>
      </c>
    </row>
    <row r="159" spans="1:6" x14ac:dyDescent="0.25">
      <c r="A159" s="250">
        <v>177</v>
      </c>
      <c r="B159" s="251" t="s">
        <v>945</v>
      </c>
      <c r="C159" s="251" t="s">
        <v>946</v>
      </c>
      <c r="D159" s="251" t="s">
        <v>947</v>
      </c>
      <c r="E159" s="252" t="s">
        <v>948</v>
      </c>
      <c r="F159" s="252" t="s">
        <v>949</v>
      </c>
    </row>
    <row r="160" spans="1:6" x14ac:dyDescent="0.25">
      <c r="A160" s="250">
        <v>178</v>
      </c>
      <c r="B160" s="251" t="s">
        <v>950</v>
      </c>
      <c r="C160" s="251" t="s">
        <v>951</v>
      </c>
      <c r="D160" s="251" t="s">
        <v>952</v>
      </c>
      <c r="E160" s="252" t="s">
        <v>953</v>
      </c>
      <c r="F160" s="252" t="s">
        <v>239</v>
      </c>
    </row>
    <row r="161" spans="1:6" x14ac:dyDescent="0.25">
      <c r="A161" s="250">
        <v>179</v>
      </c>
      <c r="B161" s="251" t="s">
        <v>954</v>
      </c>
      <c r="C161" s="251" t="s">
        <v>955</v>
      </c>
      <c r="D161" s="251" t="s">
        <v>956</v>
      </c>
      <c r="E161" s="252"/>
      <c r="F161" s="252" t="s">
        <v>304</v>
      </c>
    </row>
    <row r="162" spans="1:6" x14ac:dyDescent="0.25">
      <c r="A162" s="250">
        <v>180</v>
      </c>
      <c r="B162" s="251" t="s">
        <v>957</v>
      </c>
      <c r="C162" s="251" t="s">
        <v>958</v>
      </c>
      <c r="D162" s="251" t="s">
        <v>959</v>
      </c>
      <c r="E162" s="252" t="s">
        <v>960</v>
      </c>
      <c r="F162" s="252" t="s">
        <v>239</v>
      </c>
    </row>
    <row r="163" spans="1:6" x14ac:dyDescent="0.25">
      <c r="A163" s="250">
        <v>182</v>
      </c>
      <c r="B163" s="251" t="s">
        <v>961</v>
      </c>
      <c r="C163" s="251" t="s">
        <v>962</v>
      </c>
      <c r="D163" s="251" t="s">
        <v>963</v>
      </c>
      <c r="E163" s="252" t="s">
        <v>964</v>
      </c>
      <c r="F163" s="252" t="s">
        <v>239</v>
      </c>
    </row>
    <row r="164" spans="1:6" x14ac:dyDescent="0.25">
      <c r="A164" s="250">
        <v>183</v>
      </c>
      <c r="B164" s="251" t="s">
        <v>965</v>
      </c>
      <c r="C164" s="251" t="s">
        <v>966</v>
      </c>
      <c r="D164" s="251" t="s">
        <v>967</v>
      </c>
      <c r="E164" s="252" t="s">
        <v>968</v>
      </c>
      <c r="F164" s="252" t="s">
        <v>266</v>
      </c>
    </row>
    <row r="165" spans="1:6" x14ac:dyDescent="0.25">
      <c r="A165" s="250">
        <v>184</v>
      </c>
      <c r="B165" s="251" t="s">
        <v>969</v>
      </c>
      <c r="C165" s="251" t="s">
        <v>970</v>
      </c>
      <c r="D165" s="251" t="s">
        <v>971</v>
      </c>
      <c r="E165" s="252" t="s">
        <v>972</v>
      </c>
      <c r="F165" s="252" t="s">
        <v>304</v>
      </c>
    </row>
    <row r="166" spans="1:6" x14ac:dyDescent="0.25">
      <c r="A166" s="250">
        <v>185</v>
      </c>
      <c r="B166" s="251" t="s">
        <v>973</v>
      </c>
      <c r="C166" s="251" t="s">
        <v>974</v>
      </c>
      <c r="D166" s="251" t="s">
        <v>975</v>
      </c>
      <c r="E166" s="252" t="s">
        <v>976</v>
      </c>
      <c r="F166" s="252" t="s">
        <v>977</v>
      </c>
    </row>
    <row r="167" spans="1:6" x14ac:dyDescent="0.25">
      <c r="A167" s="250">
        <v>186</v>
      </c>
      <c r="B167" s="251" t="s">
        <v>978</v>
      </c>
      <c r="C167" s="251" t="s">
        <v>979</v>
      </c>
      <c r="D167" s="251" t="s">
        <v>980</v>
      </c>
      <c r="E167" s="252" t="s">
        <v>981</v>
      </c>
      <c r="F167" s="252" t="s">
        <v>982</v>
      </c>
    </row>
    <row r="168" spans="1:6" x14ac:dyDescent="0.25">
      <c r="A168" s="250">
        <v>187</v>
      </c>
      <c r="B168" s="251" t="s">
        <v>983</v>
      </c>
      <c r="C168" s="251" t="s">
        <v>984</v>
      </c>
      <c r="D168" s="251" t="s">
        <v>985</v>
      </c>
      <c r="E168" s="252">
        <v>622703221</v>
      </c>
      <c r="F168" s="252" t="s">
        <v>986</v>
      </c>
    </row>
    <row r="169" spans="1:6" x14ac:dyDescent="0.25">
      <c r="A169" s="250">
        <v>188</v>
      </c>
      <c r="B169" s="251" t="s">
        <v>987</v>
      </c>
      <c r="C169" s="251" t="s">
        <v>988</v>
      </c>
      <c r="D169" s="251" t="s">
        <v>989</v>
      </c>
      <c r="E169" s="252" t="s">
        <v>990</v>
      </c>
      <c r="F169" s="252" t="s">
        <v>991</v>
      </c>
    </row>
    <row r="170" spans="1:6" x14ac:dyDescent="0.25">
      <c r="A170" s="250">
        <v>189</v>
      </c>
      <c r="B170" s="251" t="s">
        <v>992</v>
      </c>
      <c r="C170" s="251" t="s">
        <v>993</v>
      </c>
      <c r="D170" s="251" t="s">
        <v>994</v>
      </c>
      <c r="E170" s="252" t="s">
        <v>995</v>
      </c>
      <c r="F170" s="252" t="s">
        <v>996</v>
      </c>
    </row>
    <row r="171" spans="1:6" x14ac:dyDescent="0.25">
      <c r="A171" s="250">
        <v>190</v>
      </c>
      <c r="B171" s="251" t="s">
        <v>997</v>
      </c>
      <c r="C171" s="251" t="s">
        <v>998</v>
      </c>
      <c r="D171" s="251" t="s">
        <v>999</v>
      </c>
      <c r="E171" s="252">
        <v>36655317</v>
      </c>
      <c r="F171" s="252" t="s">
        <v>239</v>
      </c>
    </row>
    <row r="172" spans="1:6" x14ac:dyDescent="0.25">
      <c r="A172" s="250">
        <v>191</v>
      </c>
      <c r="B172" s="251" t="s">
        <v>1000</v>
      </c>
      <c r="C172" s="251" t="s">
        <v>1001</v>
      </c>
      <c r="D172" s="251" t="s">
        <v>1002</v>
      </c>
      <c r="E172" s="252" t="s">
        <v>1003</v>
      </c>
      <c r="F172" s="252" t="s">
        <v>284</v>
      </c>
    </row>
    <row r="173" spans="1:6" x14ac:dyDescent="0.25">
      <c r="A173" s="250">
        <v>192</v>
      </c>
      <c r="B173" s="251" t="s">
        <v>1004</v>
      </c>
      <c r="C173" s="251" t="s">
        <v>1005</v>
      </c>
      <c r="D173" s="251" t="s">
        <v>1006</v>
      </c>
      <c r="E173" s="252" t="s">
        <v>1007</v>
      </c>
      <c r="F173" s="252" t="s">
        <v>239</v>
      </c>
    </row>
    <row r="174" spans="1:6" x14ac:dyDescent="0.25">
      <c r="A174" s="250">
        <v>193</v>
      </c>
      <c r="B174" s="251" t="s">
        <v>1008</v>
      </c>
      <c r="C174" s="251" t="s">
        <v>1009</v>
      </c>
      <c r="D174" s="251" t="s">
        <v>1010</v>
      </c>
      <c r="E174" s="252" t="s">
        <v>1011</v>
      </c>
      <c r="F174" s="252" t="s">
        <v>239</v>
      </c>
    </row>
    <row r="175" spans="1:6" x14ac:dyDescent="0.25">
      <c r="A175" s="250">
        <v>195</v>
      </c>
      <c r="B175" s="251" t="s">
        <v>1012</v>
      </c>
      <c r="C175" s="251" t="s">
        <v>1013</v>
      </c>
      <c r="D175" s="251" t="s">
        <v>1014</v>
      </c>
      <c r="E175" s="252" t="s">
        <v>1015</v>
      </c>
      <c r="F175" s="252" t="s">
        <v>239</v>
      </c>
    </row>
    <row r="176" spans="1:6" x14ac:dyDescent="0.25">
      <c r="A176" s="250">
        <v>196</v>
      </c>
      <c r="B176" s="251" t="s">
        <v>1016</v>
      </c>
      <c r="C176" s="251" t="s">
        <v>1017</v>
      </c>
      <c r="D176" s="251" t="s">
        <v>1018</v>
      </c>
      <c r="E176" s="252" t="s">
        <v>1019</v>
      </c>
      <c r="F176" s="252" t="s">
        <v>304</v>
      </c>
    </row>
    <row r="177" spans="1:6" x14ac:dyDescent="0.25">
      <c r="A177" s="250">
        <v>197</v>
      </c>
      <c r="B177" s="251" t="s">
        <v>1020</v>
      </c>
      <c r="C177" s="251" t="s">
        <v>1021</v>
      </c>
      <c r="D177" s="251" t="s">
        <v>1022</v>
      </c>
      <c r="E177" s="252" t="s">
        <v>1023</v>
      </c>
      <c r="F177" s="252" t="s">
        <v>304</v>
      </c>
    </row>
    <row r="178" spans="1:6" x14ac:dyDescent="0.25">
      <c r="A178" s="250">
        <v>199</v>
      </c>
      <c r="B178" s="251" t="s">
        <v>1024</v>
      </c>
      <c r="C178" s="251" t="s">
        <v>1025</v>
      </c>
      <c r="D178" s="251" t="s">
        <v>1026</v>
      </c>
      <c r="E178" s="252" t="s">
        <v>1026</v>
      </c>
      <c r="F178" s="252" t="s">
        <v>913</v>
      </c>
    </row>
    <row r="179" spans="1:6" x14ac:dyDescent="0.25">
      <c r="A179" s="250">
        <v>200</v>
      </c>
      <c r="B179" s="251" t="s">
        <v>1027</v>
      </c>
      <c r="C179" s="251" t="s">
        <v>1028</v>
      </c>
      <c r="D179" s="251" t="s">
        <v>1029</v>
      </c>
      <c r="E179" s="252" t="s">
        <v>1030</v>
      </c>
      <c r="F179" s="252" t="s">
        <v>289</v>
      </c>
    </row>
    <row r="180" spans="1:6" x14ac:dyDescent="0.25">
      <c r="A180" s="250">
        <v>201</v>
      </c>
      <c r="B180" s="251" t="s">
        <v>1031</v>
      </c>
      <c r="C180" s="251" t="s">
        <v>1032</v>
      </c>
      <c r="D180" s="251" t="s">
        <v>1033</v>
      </c>
      <c r="E180" s="252" t="s">
        <v>1034</v>
      </c>
      <c r="F180" s="252" t="s">
        <v>1035</v>
      </c>
    </row>
    <row r="181" spans="1:6" x14ac:dyDescent="0.25">
      <c r="A181" s="250">
        <v>202</v>
      </c>
      <c r="B181" s="251" t="s">
        <v>1036</v>
      </c>
      <c r="C181" s="251" t="s">
        <v>1037</v>
      </c>
      <c r="D181" s="251" t="s">
        <v>1038</v>
      </c>
      <c r="E181" s="252" t="s">
        <v>1039</v>
      </c>
      <c r="F181" s="252" t="s">
        <v>1040</v>
      </c>
    </row>
    <row r="182" spans="1:6" x14ac:dyDescent="0.25">
      <c r="A182" s="250">
        <v>203</v>
      </c>
      <c r="B182" s="251" t="s">
        <v>1041</v>
      </c>
      <c r="C182" s="251" t="s">
        <v>1042</v>
      </c>
      <c r="D182" s="251" t="s">
        <v>1043</v>
      </c>
      <c r="E182" s="252" t="s">
        <v>1044</v>
      </c>
      <c r="F182" s="252" t="s">
        <v>239</v>
      </c>
    </row>
    <row r="183" spans="1:6" x14ac:dyDescent="0.25">
      <c r="A183" s="250">
        <v>204</v>
      </c>
      <c r="B183" s="251" t="s">
        <v>1045</v>
      </c>
      <c r="C183" s="251" t="s">
        <v>1046</v>
      </c>
      <c r="D183" s="251" t="s">
        <v>1047</v>
      </c>
      <c r="E183" s="252" t="s">
        <v>1048</v>
      </c>
      <c r="F183" s="252" t="s">
        <v>289</v>
      </c>
    </row>
    <row r="184" spans="1:6" x14ac:dyDescent="0.25">
      <c r="A184" s="250">
        <v>205</v>
      </c>
      <c r="B184" s="251" t="s">
        <v>1049</v>
      </c>
      <c r="C184" s="251" t="s">
        <v>1050</v>
      </c>
      <c r="D184" s="251" t="s">
        <v>1051</v>
      </c>
      <c r="E184" s="252" t="s">
        <v>1052</v>
      </c>
      <c r="F184" s="252" t="s">
        <v>299</v>
      </c>
    </row>
    <row r="185" spans="1:6" x14ac:dyDescent="0.25">
      <c r="A185" s="250">
        <v>210</v>
      </c>
      <c r="B185" s="251" t="s">
        <v>1053</v>
      </c>
      <c r="C185" s="251" t="s">
        <v>1054</v>
      </c>
      <c r="D185" s="251" t="s">
        <v>1055</v>
      </c>
      <c r="E185" s="252" t="s">
        <v>1056</v>
      </c>
      <c r="F185" s="252" t="s">
        <v>271</v>
      </c>
    </row>
    <row r="186" spans="1:6" x14ac:dyDescent="0.25">
      <c r="A186" s="250">
        <v>211</v>
      </c>
      <c r="B186" s="251" t="s">
        <v>1057</v>
      </c>
      <c r="C186" s="251" t="s">
        <v>1058</v>
      </c>
      <c r="D186" s="251" t="s">
        <v>1059</v>
      </c>
      <c r="E186" s="252" t="s">
        <v>1060</v>
      </c>
      <c r="F186" s="252" t="s">
        <v>342</v>
      </c>
    </row>
    <row r="187" spans="1:6" x14ac:dyDescent="0.25">
      <c r="A187" s="250">
        <v>212</v>
      </c>
      <c r="B187" s="251" t="s">
        <v>1061</v>
      </c>
      <c r="C187" s="251" t="s">
        <v>1062</v>
      </c>
      <c r="D187" s="251" t="s">
        <v>1063</v>
      </c>
      <c r="E187" s="252" t="s">
        <v>1064</v>
      </c>
      <c r="F187" s="252" t="s">
        <v>239</v>
      </c>
    </row>
    <row r="188" spans="1:6" x14ac:dyDescent="0.25">
      <c r="A188" s="250">
        <v>213</v>
      </c>
      <c r="B188" s="251" t="s">
        <v>1065</v>
      </c>
      <c r="C188" s="251" t="s">
        <v>1066</v>
      </c>
      <c r="D188" s="251" t="s">
        <v>1067</v>
      </c>
      <c r="E188" s="252" t="s">
        <v>1068</v>
      </c>
      <c r="F188" s="252" t="s">
        <v>239</v>
      </c>
    </row>
    <row r="189" spans="1:6" x14ac:dyDescent="0.25">
      <c r="A189" s="250">
        <v>214</v>
      </c>
      <c r="B189" s="251" t="s">
        <v>1069</v>
      </c>
      <c r="C189" s="251" t="s">
        <v>1070</v>
      </c>
      <c r="D189" s="251" t="s">
        <v>1071</v>
      </c>
      <c r="E189" s="252" t="s">
        <v>1072</v>
      </c>
      <c r="F189" s="252" t="s">
        <v>239</v>
      </c>
    </row>
    <row r="190" spans="1:6" x14ac:dyDescent="0.25">
      <c r="A190" s="250">
        <v>215</v>
      </c>
      <c r="B190" s="251" t="s">
        <v>1073</v>
      </c>
      <c r="C190" s="251" t="s">
        <v>1074</v>
      </c>
      <c r="D190" s="251" t="s">
        <v>1075</v>
      </c>
      <c r="E190" s="252" t="s">
        <v>1076</v>
      </c>
      <c r="F190" s="252" t="s">
        <v>1077</v>
      </c>
    </row>
    <row r="191" spans="1:6" x14ac:dyDescent="0.25">
      <c r="A191" s="250">
        <v>216</v>
      </c>
      <c r="B191" s="251" t="s">
        <v>1078</v>
      </c>
      <c r="C191" s="251" t="s">
        <v>1079</v>
      </c>
      <c r="D191" s="251" t="s">
        <v>1080</v>
      </c>
      <c r="E191" s="252" t="s">
        <v>1081</v>
      </c>
      <c r="F191" s="252" t="s">
        <v>1082</v>
      </c>
    </row>
    <row r="192" spans="1:6" x14ac:dyDescent="0.25">
      <c r="A192" s="250">
        <v>217</v>
      </c>
      <c r="B192" s="251" t="s">
        <v>1083</v>
      </c>
      <c r="C192" s="251" t="s">
        <v>1084</v>
      </c>
      <c r="D192" s="251" t="s">
        <v>1085</v>
      </c>
      <c r="E192" s="252" t="s">
        <v>1086</v>
      </c>
      <c r="F192" s="252" t="s">
        <v>1087</v>
      </c>
    </row>
    <row r="193" spans="1:6" x14ac:dyDescent="0.25">
      <c r="A193" s="250">
        <v>218</v>
      </c>
      <c r="B193" s="251" t="s">
        <v>1088</v>
      </c>
      <c r="C193" s="251" t="s">
        <v>1089</v>
      </c>
      <c r="D193" s="251" t="s">
        <v>1090</v>
      </c>
      <c r="E193" s="252" t="s">
        <v>1091</v>
      </c>
      <c r="F193" s="252" t="s">
        <v>1092</v>
      </c>
    </row>
    <row r="194" spans="1:6" x14ac:dyDescent="0.25">
      <c r="A194" s="250">
        <v>219</v>
      </c>
      <c r="B194" s="251" t="s">
        <v>1093</v>
      </c>
      <c r="C194" s="251" t="s">
        <v>1094</v>
      </c>
      <c r="D194" s="251" t="s">
        <v>1095</v>
      </c>
      <c r="E194" s="252" t="s">
        <v>1086</v>
      </c>
      <c r="F194" s="252" t="s">
        <v>1096</v>
      </c>
    </row>
    <row r="195" spans="1:6" x14ac:dyDescent="0.25">
      <c r="A195" s="250">
        <v>220</v>
      </c>
      <c r="B195" s="251" t="s">
        <v>1097</v>
      </c>
      <c r="C195" s="251" t="s">
        <v>1098</v>
      </c>
      <c r="D195" s="251" t="s">
        <v>1099</v>
      </c>
      <c r="E195" s="252" t="s">
        <v>1100</v>
      </c>
      <c r="F195" s="252" t="s">
        <v>252</v>
      </c>
    </row>
    <row r="196" spans="1:6" x14ac:dyDescent="0.25">
      <c r="A196" s="250">
        <v>221</v>
      </c>
      <c r="B196" s="251" t="s">
        <v>1101</v>
      </c>
      <c r="C196" s="251" t="s">
        <v>1102</v>
      </c>
      <c r="D196" s="251" t="s">
        <v>1103</v>
      </c>
      <c r="E196" s="252" t="s">
        <v>1104</v>
      </c>
      <c r="F196" s="252" t="s">
        <v>1105</v>
      </c>
    </row>
    <row r="197" spans="1:6" x14ac:dyDescent="0.25">
      <c r="A197" s="250">
        <v>222</v>
      </c>
      <c r="B197" s="251" t="s">
        <v>1106</v>
      </c>
      <c r="C197" s="251" t="s">
        <v>1107</v>
      </c>
      <c r="D197" s="251" t="s">
        <v>1108</v>
      </c>
      <c r="E197" s="252" t="s">
        <v>1109</v>
      </c>
      <c r="F197" s="252" t="s">
        <v>1110</v>
      </c>
    </row>
    <row r="198" spans="1:6" x14ac:dyDescent="0.25">
      <c r="A198" s="250">
        <v>223</v>
      </c>
      <c r="B198" s="251" t="s">
        <v>1111</v>
      </c>
      <c r="C198" s="251" t="s">
        <v>1112</v>
      </c>
      <c r="D198" s="251" t="s">
        <v>1113</v>
      </c>
      <c r="E198" s="252" t="s">
        <v>1114</v>
      </c>
      <c r="F198" s="252" t="s">
        <v>289</v>
      </c>
    </row>
    <row r="199" spans="1:6" x14ac:dyDescent="0.25">
      <c r="A199" s="250">
        <v>224</v>
      </c>
      <c r="B199" s="251" t="s">
        <v>1115</v>
      </c>
      <c r="C199" s="251" t="s">
        <v>1116</v>
      </c>
      <c r="D199" s="251" t="s">
        <v>1117</v>
      </c>
      <c r="E199" s="252" t="s">
        <v>1118</v>
      </c>
      <c r="F199" s="252" t="s">
        <v>1119</v>
      </c>
    </row>
    <row r="200" spans="1:6" x14ac:dyDescent="0.25">
      <c r="A200" s="250">
        <v>225</v>
      </c>
      <c r="B200" s="251" t="s">
        <v>1120</v>
      </c>
      <c r="C200" s="251" t="s">
        <v>1121</v>
      </c>
      <c r="D200" s="251" t="s">
        <v>1122</v>
      </c>
      <c r="E200" s="252"/>
      <c r="F200" s="252" t="s">
        <v>392</v>
      </c>
    </row>
    <row r="201" spans="1:6" x14ac:dyDescent="0.25">
      <c r="A201" s="250">
        <v>226</v>
      </c>
      <c r="B201" s="251" t="s">
        <v>1123</v>
      </c>
      <c r="C201" s="251" t="s">
        <v>1124</v>
      </c>
      <c r="D201" s="251" t="s">
        <v>1125</v>
      </c>
      <c r="E201" s="252" t="s">
        <v>1126</v>
      </c>
      <c r="F201" s="252" t="s">
        <v>294</v>
      </c>
    </row>
    <row r="202" spans="1:6" x14ac:dyDescent="0.25">
      <c r="A202" s="250">
        <v>227</v>
      </c>
      <c r="B202" s="251" t="s">
        <v>1127</v>
      </c>
      <c r="C202" s="251" t="s">
        <v>1128</v>
      </c>
      <c r="D202" s="251" t="s">
        <v>1129</v>
      </c>
      <c r="E202" s="252" t="s">
        <v>1130</v>
      </c>
      <c r="F202" s="252" t="s">
        <v>1131</v>
      </c>
    </row>
    <row r="203" spans="1:6" x14ac:dyDescent="0.25">
      <c r="A203" s="250">
        <v>228</v>
      </c>
      <c r="B203" s="251" t="s">
        <v>1132</v>
      </c>
      <c r="C203" s="251" t="s">
        <v>1133</v>
      </c>
      <c r="D203" s="251" t="s">
        <v>1134</v>
      </c>
      <c r="E203" s="252" t="s">
        <v>1135</v>
      </c>
      <c r="F203" s="252" t="s">
        <v>347</v>
      </c>
    </row>
    <row r="204" spans="1:6" x14ac:dyDescent="0.25">
      <c r="A204" s="250">
        <v>229</v>
      </c>
      <c r="B204" s="251" t="s">
        <v>1136</v>
      </c>
      <c r="C204" s="251" t="s">
        <v>1137</v>
      </c>
      <c r="D204" s="251" t="s">
        <v>1138</v>
      </c>
      <c r="E204" s="252" t="s">
        <v>1139</v>
      </c>
      <c r="F204" s="252" t="s">
        <v>1140</v>
      </c>
    </row>
    <row r="205" spans="1:6" x14ac:dyDescent="0.25">
      <c r="A205" s="250">
        <v>230</v>
      </c>
      <c r="B205" s="251" t="s">
        <v>1141</v>
      </c>
      <c r="C205" s="251" t="s">
        <v>1142</v>
      </c>
      <c r="D205" s="251" t="s">
        <v>1143</v>
      </c>
      <c r="E205" s="252" t="s">
        <v>1144</v>
      </c>
      <c r="F205" s="252" t="s">
        <v>289</v>
      </c>
    </row>
    <row r="206" spans="1:6" x14ac:dyDescent="0.25">
      <c r="A206" s="250">
        <v>231</v>
      </c>
      <c r="B206" s="251" t="s">
        <v>1145</v>
      </c>
      <c r="C206" s="251" t="s">
        <v>1146</v>
      </c>
      <c r="D206" s="251" t="s">
        <v>1147</v>
      </c>
      <c r="E206" s="252" t="s">
        <v>1148</v>
      </c>
      <c r="F206" s="252" t="s">
        <v>1149</v>
      </c>
    </row>
    <row r="207" spans="1:6" x14ac:dyDescent="0.25">
      <c r="A207" s="250">
        <v>232</v>
      </c>
      <c r="B207" s="251" t="s">
        <v>1150</v>
      </c>
      <c r="C207" s="251" t="s">
        <v>1151</v>
      </c>
      <c r="D207" s="251" t="s">
        <v>1152</v>
      </c>
      <c r="E207" s="252" t="s">
        <v>1153</v>
      </c>
      <c r="F207" s="252" t="s">
        <v>239</v>
      </c>
    </row>
    <row r="208" spans="1:6" x14ac:dyDescent="0.25">
      <c r="A208" s="250">
        <v>233</v>
      </c>
      <c r="B208" s="251" t="s">
        <v>1154</v>
      </c>
      <c r="C208" s="251" t="s">
        <v>1155</v>
      </c>
      <c r="D208" s="251" t="s">
        <v>1156</v>
      </c>
      <c r="E208" s="252" t="s">
        <v>1157</v>
      </c>
      <c r="F208" s="252" t="s">
        <v>257</v>
      </c>
    </row>
    <row r="209" spans="1:6" x14ac:dyDescent="0.25">
      <c r="A209" s="250">
        <v>236</v>
      </c>
      <c r="B209" s="251" t="s">
        <v>1158</v>
      </c>
      <c r="C209" s="251" t="s">
        <v>1159</v>
      </c>
      <c r="D209" s="251" t="s">
        <v>1160</v>
      </c>
      <c r="E209" s="252" t="s">
        <v>1160</v>
      </c>
      <c r="F209" s="252" t="s">
        <v>1161</v>
      </c>
    </row>
    <row r="210" spans="1:6" x14ac:dyDescent="0.25">
      <c r="A210" s="250">
        <v>237</v>
      </c>
      <c r="B210" s="251" t="s">
        <v>1162</v>
      </c>
      <c r="C210" s="251" t="s">
        <v>1163</v>
      </c>
      <c r="D210" s="251" t="s">
        <v>1164</v>
      </c>
      <c r="E210" s="252" t="s">
        <v>1165</v>
      </c>
      <c r="F210" s="252" t="s">
        <v>1166</v>
      </c>
    </row>
    <row r="211" spans="1:6" x14ac:dyDescent="0.25">
      <c r="A211" s="250">
        <v>238</v>
      </c>
      <c r="B211" s="251" t="s">
        <v>1167</v>
      </c>
      <c r="C211" s="251" t="s">
        <v>1168</v>
      </c>
      <c r="D211" s="251" t="s">
        <v>1169</v>
      </c>
      <c r="E211" s="252" t="s">
        <v>1170</v>
      </c>
      <c r="F211" s="252" t="s">
        <v>463</v>
      </c>
    </row>
    <row r="212" spans="1:6" x14ac:dyDescent="0.25">
      <c r="A212" s="250">
        <v>239</v>
      </c>
      <c r="B212" s="251" t="s">
        <v>1171</v>
      </c>
      <c r="C212" s="251" t="s">
        <v>1172</v>
      </c>
      <c r="D212" s="251" t="s">
        <v>1173</v>
      </c>
      <c r="E212" s="252" t="s">
        <v>1174</v>
      </c>
      <c r="F212" s="252" t="s">
        <v>463</v>
      </c>
    </row>
    <row r="213" spans="1:6" x14ac:dyDescent="0.25">
      <c r="A213" s="250">
        <v>241</v>
      </c>
      <c r="B213" s="251" t="s">
        <v>1175</v>
      </c>
      <c r="C213" s="251" t="s">
        <v>1176</v>
      </c>
      <c r="D213" s="251" t="s">
        <v>1177</v>
      </c>
      <c r="E213" s="252" t="s">
        <v>1178</v>
      </c>
      <c r="F213" s="252" t="s">
        <v>1179</v>
      </c>
    </row>
    <row r="214" spans="1:6" x14ac:dyDescent="0.25">
      <c r="A214" s="250">
        <v>242</v>
      </c>
      <c r="B214" s="251" t="s">
        <v>1180</v>
      </c>
      <c r="C214" s="251" t="s">
        <v>1181</v>
      </c>
      <c r="D214" s="251" t="s">
        <v>1182</v>
      </c>
      <c r="E214" s="252" t="s">
        <v>1183</v>
      </c>
      <c r="F214" s="252" t="s">
        <v>1184</v>
      </c>
    </row>
    <row r="215" spans="1:6" x14ac:dyDescent="0.25">
      <c r="A215" s="250">
        <v>243</v>
      </c>
      <c r="B215" s="251" t="s">
        <v>1185</v>
      </c>
      <c r="C215" s="251" t="s">
        <v>1186</v>
      </c>
      <c r="D215" s="251" t="s">
        <v>1187</v>
      </c>
      <c r="E215" s="252" t="s">
        <v>1188</v>
      </c>
      <c r="F215" s="252" t="s">
        <v>1189</v>
      </c>
    </row>
    <row r="216" spans="1:6" x14ac:dyDescent="0.25">
      <c r="A216" s="250">
        <v>244</v>
      </c>
      <c r="B216" s="251" t="s">
        <v>1190</v>
      </c>
      <c r="C216" s="251" t="s">
        <v>1191</v>
      </c>
      <c r="D216" s="251" t="s">
        <v>1192</v>
      </c>
      <c r="E216" s="252"/>
      <c r="F216" s="252" t="s">
        <v>1179</v>
      </c>
    </row>
    <row r="217" spans="1:6" x14ac:dyDescent="0.25">
      <c r="A217" s="250">
        <v>245</v>
      </c>
      <c r="B217" s="251" t="s">
        <v>1193</v>
      </c>
      <c r="C217" s="251" t="s">
        <v>1194</v>
      </c>
      <c r="D217" s="251" t="s">
        <v>1195</v>
      </c>
      <c r="E217" s="252" t="s">
        <v>1196</v>
      </c>
      <c r="F217" s="252" t="s">
        <v>463</v>
      </c>
    </row>
    <row r="218" spans="1:6" x14ac:dyDescent="0.25">
      <c r="A218" s="250">
        <v>246</v>
      </c>
      <c r="B218" s="251" t="s">
        <v>1197</v>
      </c>
      <c r="C218" s="251" t="s">
        <v>1198</v>
      </c>
      <c r="D218" s="251" t="s">
        <v>1199</v>
      </c>
      <c r="E218" s="252" t="s">
        <v>1200</v>
      </c>
      <c r="F218" s="252" t="s">
        <v>1201</v>
      </c>
    </row>
    <row r="219" spans="1:6" x14ac:dyDescent="0.25">
      <c r="A219" s="250">
        <v>247</v>
      </c>
      <c r="B219" s="251" t="s">
        <v>1202</v>
      </c>
      <c r="C219" s="251" t="s">
        <v>1203</v>
      </c>
      <c r="D219" s="251" t="s">
        <v>1204</v>
      </c>
      <c r="E219" s="252" t="s">
        <v>1205</v>
      </c>
      <c r="F219" s="252" t="s">
        <v>463</v>
      </c>
    </row>
    <row r="220" spans="1:6" x14ac:dyDescent="0.25">
      <c r="A220" s="250">
        <v>249</v>
      </c>
      <c r="B220" s="251" t="s">
        <v>1206</v>
      </c>
      <c r="C220" s="251" t="s">
        <v>1207</v>
      </c>
      <c r="D220" s="251" t="s">
        <v>1208</v>
      </c>
      <c r="E220" s="252" t="s">
        <v>1209</v>
      </c>
      <c r="F220" s="252" t="s">
        <v>1210</v>
      </c>
    </row>
    <row r="221" spans="1:6" x14ac:dyDescent="0.25">
      <c r="A221" s="250">
        <v>250</v>
      </c>
      <c r="B221" s="251" t="s">
        <v>1211</v>
      </c>
      <c r="C221" s="251" t="s">
        <v>1212</v>
      </c>
      <c r="D221" s="251" t="s">
        <v>1213</v>
      </c>
      <c r="E221" s="252" t="s">
        <v>1214</v>
      </c>
      <c r="F221" s="252" t="s">
        <v>1215</v>
      </c>
    </row>
    <row r="222" spans="1:6" x14ac:dyDescent="0.25">
      <c r="A222" s="250">
        <v>252</v>
      </c>
      <c r="B222" s="251" t="s">
        <v>1216</v>
      </c>
      <c r="C222" s="251" t="s">
        <v>1217</v>
      </c>
      <c r="D222" s="251" t="s">
        <v>1218</v>
      </c>
      <c r="E222" s="252" t="s">
        <v>1219</v>
      </c>
      <c r="F222" s="252" t="s">
        <v>1166</v>
      </c>
    </row>
    <row r="223" spans="1:6" x14ac:dyDescent="0.25">
      <c r="A223" s="250">
        <v>253</v>
      </c>
      <c r="B223" s="251" t="s">
        <v>1220</v>
      </c>
      <c r="C223" s="251" t="s">
        <v>1221</v>
      </c>
      <c r="D223" s="251" t="s">
        <v>1222</v>
      </c>
      <c r="E223" s="252" t="s">
        <v>1223</v>
      </c>
      <c r="F223" s="252" t="s">
        <v>1224</v>
      </c>
    </row>
    <row r="224" spans="1:6" x14ac:dyDescent="0.25">
      <c r="A224" s="250">
        <v>254</v>
      </c>
      <c r="B224" s="251" t="s">
        <v>1225</v>
      </c>
      <c r="C224" s="251" t="s">
        <v>1226</v>
      </c>
      <c r="D224" s="251" t="s">
        <v>1227</v>
      </c>
      <c r="E224" s="252" t="s">
        <v>1228</v>
      </c>
      <c r="F224" s="252" t="s">
        <v>1229</v>
      </c>
    </row>
    <row r="225" spans="1:6" x14ac:dyDescent="0.25">
      <c r="A225" s="250">
        <v>255</v>
      </c>
      <c r="B225" s="251" t="s">
        <v>1230</v>
      </c>
      <c r="C225" s="251" t="s">
        <v>1231</v>
      </c>
      <c r="D225" s="251" t="s">
        <v>1232</v>
      </c>
      <c r="E225" s="252" t="s">
        <v>1233</v>
      </c>
      <c r="F225" s="252" t="s">
        <v>1234</v>
      </c>
    </row>
    <row r="226" spans="1:6" x14ac:dyDescent="0.25">
      <c r="A226" s="250">
        <v>256</v>
      </c>
      <c r="B226" s="251" t="s">
        <v>1235</v>
      </c>
      <c r="C226" s="251" t="s">
        <v>1236</v>
      </c>
      <c r="D226" s="251" t="s">
        <v>1237</v>
      </c>
      <c r="E226" s="252" t="s">
        <v>1238</v>
      </c>
      <c r="F226" s="252" t="s">
        <v>1239</v>
      </c>
    </row>
    <row r="227" spans="1:6" x14ac:dyDescent="0.25">
      <c r="A227" s="250">
        <v>257</v>
      </c>
      <c r="B227" s="251" t="s">
        <v>1240</v>
      </c>
      <c r="C227" s="251" t="s">
        <v>1241</v>
      </c>
      <c r="D227" s="251" t="s">
        <v>1242</v>
      </c>
      <c r="E227" s="252">
        <v>923072</v>
      </c>
      <c r="F227" s="252" t="s">
        <v>1243</v>
      </c>
    </row>
    <row r="228" spans="1:6" x14ac:dyDescent="0.25">
      <c r="A228" s="250">
        <v>258</v>
      </c>
      <c r="B228" s="251" t="s">
        <v>1244</v>
      </c>
      <c r="C228" s="251" t="s">
        <v>1245</v>
      </c>
      <c r="D228" s="251" t="s">
        <v>1246</v>
      </c>
      <c r="E228" s="252" t="s">
        <v>1247</v>
      </c>
      <c r="F228" s="252" t="s">
        <v>1248</v>
      </c>
    </row>
    <row r="229" spans="1:6" x14ac:dyDescent="0.25">
      <c r="A229" s="250">
        <v>259</v>
      </c>
      <c r="B229" s="251" t="s">
        <v>1249</v>
      </c>
      <c r="C229" s="251" t="s">
        <v>1250</v>
      </c>
      <c r="D229" s="251" t="s">
        <v>1251</v>
      </c>
      <c r="E229" s="252" t="s">
        <v>1252</v>
      </c>
      <c r="F229" s="252" t="s">
        <v>1253</v>
      </c>
    </row>
    <row r="230" spans="1:6" x14ac:dyDescent="0.25">
      <c r="A230" s="250">
        <v>260</v>
      </c>
      <c r="B230" s="251" t="s">
        <v>1254</v>
      </c>
      <c r="C230" s="251" t="s">
        <v>1255</v>
      </c>
      <c r="D230" s="251" t="s">
        <v>1256</v>
      </c>
      <c r="E230" s="252" t="s">
        <v>1257</v>
      </c>
      <c r="F230" s="252" t="s">
        <v>1258</v>
      </c>
    </row>
    <row r="231" spans="1:6" x14ac:dyDescent="0.25">
      <c r="A231" s="250">
        <v>262</v>
      </c>
      <c r="B231" s="251" t="s">
        <v>1259</v>
      </c>
      <c r="C231" s="251" t="s">
        <v>1260</v>
      </c>
      <c r="D231" s="251" t="s">
        <v>1261</v>
      </c>
      <c r="E231" s="252" t="s">
        <v>1262</v>
      </c>
      <c r="F231" s="252" t="s">
        <v>1263</v>
      </c>
    </row>
    <row r="232" spans="1:6" x14ac:dyDescent="0.25">
      <c r="A232" s="250">
        <v>263</v>
      </c>
      <c r="B232" s="251" t="s">
        <v>1264</v>
      </c>
      <c r="C232" s="251" t="s">
        <v>1265</v>
      </c>
      <c r="D232" s="251" t="s">
        <v>1266</v>
      </c>
      <c r="E232" s="252" t="s">
        <v>1267</v>
      </c>
      <c r="F232" s="252" t="s">
        <v>1268</v>
      </c>
    </row>
    <row r="233" spans="1:6" x14ac:dyDescent="0.25">
      <c r="A233" s="250">
        <v>264</v>
      </c>
      <c r="B233" s="251" t="s">
        <v>1269</v>
      </c>
      <c r="C233" s="251" t="s">
        <v>1270</v>
      </c>
      <c r="D233" s="251" t="s">
        <v>1271</v>
      </c>
      <c r="E233" s="252" t="s">
        <v>1272</v>
      </c>
      <c r="F233" s="252" t="s">
        <v>284</v>
      </c>
    </row>
    <row r="234" spans="1:6" x14ac:dyDescent="0.25">
      <c r="A234" s="250">
        <v>265</v>
      </c>
      <c r="B234" s="251" t="s">
        <v>1273</v>
      </c>
      <c r="C234" s="251" t="s">
        <v>1274</v>
      </c>
      <c r="D234" s="251" t="s">
        <v>1275</v>
      </c>
      <c r="E234" s="252" t="s">
        <v>1275</v>
      </c>
      <c r="F234" s="252" t="s">
        <v>1276</v>
      </c>
    </row>
    <row r="235" spans="1:6" x14ac:dyDescent="0.25">
      <c r="A235" s="250">
        <v>266</v>
      </c>
      <c r="B235" s="251" t="s">
        <v>1277</v>
      </c>
      <c r="C235" s="251" t="s">
        <v>1278</v>
      </c>
      <c r="D235" s="251" t="s">
        <v>1279</v>
      </c>
      <c r="E235" s="252" t="s">
        <v>1280</v>
      </c>
      <c r="F235" s="252" t="s">
        <v>1281</v>
      </c>
    </row>
    <row r="236" spans="1:6" x14ac:dyDescent="0.25">
      <c r="A236" s="250">
        <v>267</v>
      </c>
      <c r="B236" s="251" t="s">
        <v>1282</v>
      </c>
      <c r="C236" s="251" t="s">
        <v>1283</v>
      </c>
      <c r="D236" s="251" t="s">
        <v>1284</v>
      </c>
      <c r="E236" s="252" t="s">
        <v>1285</v>
      </c>
      <c r="F236" s="252" t="s">
        <v>239</v>
      </c>
    </row>
    <row r="237" spans="1:6" x14ac:dyDescent="0.25">
      <c r="A237" s="250">
        <v>268</v>
      </c>
      <c r="B237" s="251" t="s">
        <v>1286</v>
      </c>
      <c r="C237" s="251" t="s">
        <v>1287</v>
      </c>
      <c r="D237" s="251" t="s">
        <v>1288</v>
      </c>
      <c r="E237" s="252" t="s">
        <v>1289</v>
      </c>
      <c r="F237" s="252" t="s">
        <v>1290</v>
      </c>
    </row>
    <row r="238" spans="1:6" x14ac:dyDescent="0.25">
      <c r="A238" s="250">
        <v>269</v>
      </c>
      <c r="B238" s="251" t="s">
        <v>1291</v>
      </c>
      <c r="C238" s="251" t="s">
        <v>1292</v>
      </c>
      <c r="D238" s="251" t="s">
        <v>1293</v>
      </c>
      <c r="E238" s="252" t="s">
        <v>1294</v>
      </c>
      <c r="F238" s="252" t="s">
        <v>1295</v>
      </c>
    </row>
    <row r="239" spans="1:6" x14ac:dyDescent="0.25">
      <c r="A239" s="250">
        <v>270</v>
      </c>
      <c r="B239" s="251" t="s">
        <v>1296</v>
      </c>
      <c r="C239" s="251" t="s">
        <v>1297</v>
      </c>
      <c r="D239" s="251" t="s">
        <v>1298</v>
      </c>
      <c r="E239" s="252" t="s">
        <v>1299</v>
      </c>
      <c r="F239" s="252" t="s">
        <v>1300</v>
      </c>
    </row>
    <row r="240" spans="1:6" x14ac:dyDescent="0.25">
      <c r="A240" s="250">
        <v>271</v>
      </c>
      <c r="B240" s="251" t="s">
        <v>1301</v>
      </c>
      <c r="C240" s="251" t="s">
        <v>1302</v>
      </c>
      <c r="D240" s="251" t="s">
        <v>1303</v>
      </c>
      <c r="E240" s="252" t="s">
        <v>1304</v>
      </c>
      <c r="F240" s="252" t="s">
        <v>309</v>
      </c>
    </row>
    <row r="241" spans="1:6" x14ac:dyDescent="0.25">
      <c r="A241" s="250">
        <v>272</v>
      </c>
      <c r="B241" s="251" t="s">
        <v>1305</v>
      </c>
      <c r="C241" s="251" t="s">
        <v>1306</v>
      </c>
      <c r="D241" s="251" t="s">
        <v>1307</v>
      </c>
      <c r="E241" s="252" t="s">
        <v>1308</v>
      </c>
      <c r="F241" s="252" t="s">
        <v>617</v>
      </c>
    </row>
    <row r="242" spans="1:6" x14ac:dyDescent="0.25">
      <c r="A242" s="250">
        <v>273</v>
      </c>
      <c r="B242" s="251" t="s">
        <v>1309</v>
      </c>
      <c r="C242" s="251" t="s">
        <v>1310</v>
      </c>
      <c r="D242" s="251" t="s">
        <v>1311</v>
      </c>
      <c r="E242" s="252" t="s">
        <v>1312</v>
      </c>
      <c r="F242" s="252" t="s">
        <v>1313</v>
      </c>
    </row>
    <row r="243" spans="1:6" x14ac:dyDescent="0.25">
      <c r="A243" s="250">
        <v>274</v>
      </c>
      <c r="B243" s="251" t="s">
        <v>1314</v>
      </c>
      <c r="C243" s="251" t="s">
        <v>1315</v>
      </c>
      <c r="D243" s="251" t="s">
        <v>1227</v>
      </c>
      <c r="E243" s="252" t="s">
        <v>1316</v>
      </c>
      <c r="F243" s="252" t="s">
        <v>1166</v>
      </c>
    </row>
    <row r="244" spans="1:6" x14ac:dyDescent="0.25">
      <c r="A244" s="250">
        <v>275</v>
      </c>
      <c r="B244" s="251" t="s">
        <v>1317</v>
      </c>
      <c r="C244" s="251" t="s">
        <v>1318</v>
      </c>
      <c r="D244" s="251" t="s">
        <v>1319</v>
      </c>
      <c r="E244" s="252" t="s">
        <v>1320</v>
      </c>
      <c r="F244" s="252" t="s">
        <v>1321</v>
      </c>
    </row>
    <row r="245" spans="1:6" x14ac:dyDescent="0.25">
      <c r="A245" s="250">
        <v>276</v>
      </c>
      <c r="B245" s="251" t="s">
        <v>1322</v>
      </c>
      <c r="C245" s="251" t="s">
        <v>1323</v>
      </c>
      <c r="D245" s="251" t="s">
        <v>1324</v>
      </c>
      <c r="E245" s="252" t="s">
        <v>1325</v>
      </c>
      <c r="F245" s="252" t="s">
        <v>1326</v>
      </c>
    </row>
    <row r="246" spans="1:6" x14ac:dyDescent="0.25">
      <c r="A246" s="250">
        <v>277</v>
      </c>
      <c r="B246" s="251" t="s">
        <v>1327</v>
      </c>
      <c r="C246" s="251" t="s">
        <v>1328</v>
      </c>
      <c r="D246" s="251" t="s">
        <v>1329</v>
      </c>
      <c r="E246" s="252" t="s">
        <v>1330</v>
      </c>
      <c r="F246" s="252" t="s">
        <v>239</v>
      </c>
    </row>
    <row r="247" spans="1:6" x14ac:dyDescent="0.25">
      <c r="A247" s="250">
        <v>278</v>
      </c>
      <c r="B247" s="251" t="s">
        <v>1331</v>
      </c>
      <c r="C247" s="251" t="s">
        <v>1332</v>
      </c>
      <c r="D247" s="251" t="s">
        <v>1333</v>
      </c>
      <c r="E247" s="252" t="s">
        <v>1334</v>
      </c>
      <c r="F247" s="252" t="s">
        <v>1335</v>
      </c>
    </row>
    <row r="248" spans="1:6" x14ac:dyDescent="0.25">
      <c r="A248" s="250">
        <v>279</v>
      </c>
      <c r="B248" s="251" t="s">
        <v>1336</v>
      </c>
      <c r="C248" s="251" t="s">
        <v>1337</v>
      </c>
      <c r="D248" s="251" t="s">
        <v>1338</v>
      </c>
      <c r="E248" s="252" t="s">
        <v>1339</v>
      </c>
      <c r="F248" s="252" t="s">
        <v>463</v>
      </c>
    </row>
    <row r="249" spans="1:6" x14ac:dyDescent="0.25">
      <c r="A249" s="250">
        <v>280</v>
      </c>
      <c r="B249" s="251" t="s">
        <v>1340</v>
      </c>
      <c r="C249" s="251" t="s">
        <v>1341</v>
      </c>
      <c r="D249" s="251" t="s">
        <v>1342</v>
      </c>
      <c r="E249" s="252" t="s">
        <v>1343</v>
      </c>
      <c r="F249" s="252" t="s">
        <v>239</v>
      </c>
    </row>
    <row r="250" spans="1:6" x14ac:dyDescent="0.25">
      <c r="A250" s="250">
        <v>281</v>
      </c>
      <c r="B250" s="251" t="s">
        <v>1344</v>
      </c>
      <c r="C250" s="251" t="s">
        <v>1345</v>
      </c>
      <c r="D250" s="251" t="s">
        <v>1346</v>
      </c>
      <c r="E250" s="252" t="s">
        <v>1347</v>
      </c>
      <c r="F250" s="252" t="s">
        <v>1348</v>
      </c>
    </row>
    <row r="251" spans="1:6" x14ac:dyDescent="0.25">
      <c r="A251" s="250">
        <v>282</v>
      </c>
      <c r="B251" s="251" t="s">
        <v>1349</v>
      </c>
      <c r="C251" s="251" t="s">
        <v>1350</v>
      </c>
      <c r="D251" s="251" t="s">
        <v>1351</v>
      </c>
      <c r="E251" s="252" t="s">
        <v>1352</v>
      </c>
      <c r="F251" s="252" t="s">
        <v>1353</v>
      </c>
    </row>
    <row r="252" spans="1:6" x14ac:dyDescent="0.25">
      <c r="A252" s="250">
        <v>283</v>
      </c>
      <c r="B252" s="251" t="s">
        <v>1354</v>
      </c>
      <c r="C252" s="251" t="s">
        <v>1355</v>
      </c>
      <c r="D252" s="251" t="s">
        <v>1356</v>
      </c>
      <c r="E252" s="252" t="s">
        <v>1357</v>
      </c>
      <c r="F252" s="252" t="s">
        <v>1166</v>
      </c>
    </row>
    <row r="253" spans="1:6" x14ac:dyDescent="0.25">
      <c r="A253" s="250">
        <v>284</v>
      </c>
      <c r="B253" s="251" t="s">
        <v>1358</v>
      </c>
      <c r="C253" s="251" t="s">
        <v>1359</v>
      </c>
      <c r="D253" s="251" t="s">
        <v>1360</v>
      </c>
      <c r="E253" s="252" t="s">
        <v>1361</v>
      </c>
      <c r="F253" s="252" t="s">
        <v>1362</v>
      </c>
    </row>
    <row r="254" spans="1:6" x14ac:dyDescent="0.25">
      <c r="A254" s="250">
        <v>285</v>
      </c>
      <c r="B254" s="251" t="s">
        <v>1363</v>
      </c>
      <c r="C254" s="251" t="s">
        <v>1364</v>
      </c>
      <c r="D254" s="251" t="s">
        <v>1365</v>
      </c>
      <c r="E254" s="252" t="s">
        <v>1366</v>
      </c>
      <c r="F254" s="252" t="s">
        <v>463</v>
      </c>
    </row>
    <row r="255" spans="1:6" x14ac:dyDescent="0.25">
      <c r="A255" s="250">
        <v>286</v>
      </c>
      <c r="B255" s="251" t="s">
        <v>1367</v>
      </c>
      <c r="C255" s="251" t="s">
        <v>1368</v>
      </c>
      <c r="D255" s="251" t="s">
        <v>1369</v>
      </c>
      <c r="E255" s="252" t="s">
        <v>1370</v>
      </c>
      <c r="F255" s="252" t="s">
        <v>463</v>
      </c>
    </row>
    <row r="256" spans="1:6" x14ac:dyDescent="0.25">
      <c r="A256" s="250">
        <v>287</v>
      </c>
      <c r="B256" s="251" t="s">
        <v>1371</v>
      </c>
      <c r="C256" s="251" t="s">
        <v>1372</v>
      </c>
      <c r="D256" s="251" t="s">
        <v>1373</v>
      </c>
      <c r="E256" s="252" t="s">
        <v>1374</v>
      </c>
      <c r="F256" s="252" t="s">
        <v>1375</v>
      </c>
    </row>
    <row r="257" spans="1:6" x14ac:dyDescent="0.25">
      <c r="A257" s="250">
        <v>288</v>
      </c>
      <c r="B257" s="251" t="s">
        <v>1376</v>
      </c>
      <c r="C257" s="251" t="s">
        <v>1377</v>
      </c>
      <c r="D257" s="251" t="s">
        <v>1378</v>
      </c>
      <c r="E257" s="252" t="s">
        <v>1379</v>
      </c>
      <c r="F257" s="252" t="s">
        <v>239</v>
      </c>
    </row>
    <row r="258" spans="1:6" x14ac:dyDescent="0.25">
      <c r="A258" s="250">
        <v>289</v>
      </c>
      <c r="B258" s="251" t="s">
        <v>1380</v>
      </c>
      <c r="C258" s="251" t="s">
        <v>1381</v>
      </c>
      <c r="D258" s="251" t="s">
        <v>1382</v>
      </c>
      <c r="E258" s="252" t="s">
        <v>1383</v>
      </c>
      <c r="F258" s="252" t="s">
        <v>1384</v>
      </c>
    </row>
    <row r="259" spans="1:6" x14ac:dyDescent="0.25">
      <c r="A259" s="250">
        <v>290</v>
      </c>
      <c r="B259" s="251" t="s">
        <v>1385</v>
      </c>
      <c r="C259" s="251" t="s">
        <v>1386</v>
      </c>
      <c r="D259" s="251" t="s">
        <v>1387</v>
      </c>
      <c r="E259" s="252" t="s">
        <v>1388</v>
      </c>
      <c r="F259" s="252" t="s">
        <v>1179</v>
      </c>
    </row>
    <row r="260" spans="1:6" x14ac:dyDescent="0.25">
      <c r="A260" s="250">
        <v>291</v>
      </c>
      <c r="B260" s="251" t="s">
        <v>1389</v>
      </c>
      <c r="C260" s="251" t="s">
        <v>1390</v>
      </c>
      <c r="D260" s="251" t="s">
        <v>1391</v>
      </c>
      <c r="E260" s="252" t="s">
        <v>1392</v>
      </c>
      <c r="F260" s="252" t="s">
        <v>1393</v>
      </c>
    </row>
    <row r="261" spans="1:6" x14ac:dyDescent="0.25">
      <c r="A261" s="250">
        <v>292</v>
      </c>
      <c r="B261" s="251" t="s">
        <v>1394</v>
      </c>
      <c r="C261" s="251" t="s">
        <v>1395</v>
      </c>
      <c r="D261" s="251" t="s">
        <v>1396</v>
      </c>
      <c r="E261" s="252" t="s">
        <v>1397</v>
      </c>
      <c r="F261" s="252" t="s">
        <v>1166</v>
      </c>
    </row>
    <row r="262" spans="1:6" x14ac:dyDescent="0.25">
      <c r="A262" s="250">
        <v>293</v>
      </c>
      <c r="B262" s="251" t="s">
        <v>1398</v>
      </c>
      <c r="C262" s="251" t="s">
        <v>1399</v>
      </c>
      <c r="D262" s="251" t="s">
        <v>1400</v>
      </c>
      <c r="E262" s="252" t="s">
        <v>1401</v>
      </c>
      <c r="F262" s="252" t="s">
        <v>410</v>
      </c>
    </row>
    <row r="263" spans="1:6" x14ac:dyDescent="0.25">
      <c r="A263" s="250">
        <v>294</v>
      </c>
      <c r="B263" s="251" t="s">
        <v>1402</v>
      </c>
      <c r="C263" s="251" t="s">
        <v>1403</v>
      </c>
      <c r="D263" s="251" t="s">
        <v>1404</v>
      </c>
      <c r="E263" s="252" t="s">
        <v>1405</v>
      </c>
      <c r="F263" s="252" t="s">
        <v>239</v>
      </c>
    </row>
    <row r="264" spans="1:6" x14ac:dyDescent="0.25">
      <c r="A264" s="250">
        <v>295</v>
      </c>
      <c r="B264" s="251" t="s">
        <v>1406</v>
      </c>
      <c r="C264" s="251" t="s">
        <v>1407</v>
      </c>
      <c r="D264" s="251" t="s">
        <v>1408</v>
      </c>
      <c r="E264" s="252" t="s">
        <v>1409</v>
      </c>
      <c r="F264" s="252" t="s">
        <v>1166</v>
      </c>
    </row>
    <row r="265" spans="1:6" x14ac:dyDescent="0.25">
      <c r="A265" s="250">
        <v>296</v>
      </c>
      <c r="B265" s="251" t="s">
        <v>1410</v>
      </c>
      <c r="C265" s="251" t="s">
        <v>1411</v>
      </c>
      <c r="D265" s="251" t="s">
        <v>1412</v>
      </c>
      <c r="E265" s="252" t="s">
        <v>1413</v>
      </c>
      <c r="F265" s="252" t="s">
        <v>289</v>
      </c>
    </row>
    <row r="266" spans="1:6" x14ac:dyDescent="0.25">
      <c r="A266" s="250">
        <v>297</v>
      </c>
      <c r="B266" s="251" t="s">
        <v>1414</v>
      </c>
      <c r="C266" s="251" t="s">
        <v>1415</v>
      </c>
      <c r="D266" s="251" t="s">
        <v>1416</v>
      </c>
      <c r="E266" s="252" t="s">
        <v>1417</v>
      </c>
      <c r="F266" s="252" t="s">
        <v>337</v>
      </c>
    </row>
    <row r="267" spans="1:6" x14ac:dyDescent="0.25">
      <c r="A267" s="250">
        <v>298</v>
      </c>
      <c r="B267" s="251" t="s">
        <v>1418</v>
      </c>
      <c r="C267" s="251" t="s">
        <v>1419</v>
      </c>
      <c r="D267" s="251" t="s">
        <v>1420</v>
      </c>
      <c r="E267" s="252" t="s">
        <v>1421</v>
      </c>
      <c r="F267" s="252" t="s">
        <v>239</v>
      </c>
    </row>
    <row r="268" spans="1:6" x14ac:dyDescent="0.25">
      <c r="A268" s="250">
        <v>299</v>
      </c>
      <c r="B268" s="251" t="s">
        <v>1422</v>
      </c>
      <c r="C268" s="251" t="s">
        <v>1423</v>
      </c>
      <c r="D268" s="251" t="s">
        <v>1424</v>
      </c>
      <c r="E268" s="252" t="s">
        <v>1425</v>
      </c>
      <c r="F268" s="252" t="s">
        <v>239</v>
      </c>
    </row>
    <row r="269" spans="1:6" x14ac:dyDescent="0.25">
      <c r="A269" s="250">
        <v>301</v>
      </c>
      <c r="B269" s="251" t="s">
        <v>1426</v>
      </c>
      <c r="C269" s="251" t="s">
        <v>1427</v>
      </c>
      <c r="D269" s="251" t="s">
        <v>1428</v>
      </c>
      <c r="E269" s="252" t="s">
        <v>1429</v>
      </c>
      <c r="F269" s="252" t="s">
        <v>314</v>
      </c>
    </row>
    <row r="270" spans="1:6" x14ac:dyDescent="0.25">
      <c r="A270" s="250">
        <v>303</v>
      </c>
      <c r="B270" s="251" t="s">
        <v>1430</v>
      </c>
      <c r="C270" s="251" t="s">
        <v>1431</v>
      </c>
      <c r="D270" s="251" t="s">
        <v>1432</v>
      </c>
      <c r="E270" s="252" t="s">
        <v>1433</v>
      </c>
      <c r="F270" s="252" t="s">
        <v>252</v>
      </c>
    </row>
    <row r="271" spans="1:6" x14ac:dyDescent="0.25">
      <c r="A271" s="250">
        <v>304</v>
      </c>
      <c r="B271" s="251" t="s">
        <v>1434</v>
      </c>
      <c r="C271" s="251" t="s">
        <v>1434</v>
      </c>
      <c r="D271" s="251" t="s">
        <v>1435</v>
      </c>
      <c r="E271" s="252" t="s">
        <v>1436</v>
      </c>
      <c r="F271" s="252" t="s">
        <v>289</v>
      </c>
    </row>
    <row r="272" spans="1:6" x14ac:dyDescent="0.25">
      <c r="A272" s="250">
        <v>305</v>
      </c>
      <c r="B272" s="251" t="s">
        <v>1437</v>
      </c>
      <c r="C272" s="251" t="s">
        <v>1438</v>
      </c>
      <c r="D272" s="251" t="s">
        <v>1439</v>
      </c>
      <c r="E272" s="252" t="s">
        <v>1440</v>
      </c>
      <c r="F272" s="252" t="s">
        <v>289</v>
      </c>
    </row>
    <row r="273" spans="1:6" x14ac:dyDescent="0.25">
      <c r="A273" s="250">
        <v>306</v>
      </c>
      <c r="B273" s="251" t="s">
        <v>1441</v>
      </c>
      <c r="C273" s="251" t="s">
        <v>1442</v>
      </c>
      <c r="D273" s="251" t="s">
        <v>1443</v>
      </c>
      <c r="E273" s="252" t="s">
        <v>1444</v>
      </c>
      <c r="F273" s="252" t="s">
        <v>252</v>
      </c>
    </row>
    <row r="274" spans="1:6" x14ac:dyDescent="0.25">
      <c r="A274" s="250">
        <v>307</v>
      </c>
      <c r="B274" s="251" t="s">
        <v>1445</v>
      </c>
      <c r="C274" s="251" t="s">
        <v>1446</v>
      </c>
      <c r="D274" s="251" t="s">
        <v>1447</v>
      </c>
      <c r="E274" s="252" t="s">
        <v>1448</v>
      </c>
      <c r="F274" s="252" t="s">
        <v>239</v>
      </c>
    </row>
    <row r="275" spans="1:6" x14ac:dyDescent="0.25">
      <c r="A275" s="250">
        <v>308</v>
      </c>
      <c r="B275" s="251" t="s">
        <v>1449</v>
      </c>
      <c r="C275" s="251" t="s">
        <v>1450</v>
      </c>
      <c r="D275" s="251" t="s">
        <v>1451</v>
      </c>
      <c r="E275" s="252"/>
      <c r="F275" s="252" t="s">
        <v>284</v>
      </c>
    </row>
    <row r="276" spans="1:6" x14ac:dyDescent="0.25">
      <c r="A276" s="250">
        <v>309</v>
      </c>
      <c r="B276" s="251" t="s">
        <v>1452</v>
      </c>
      <c r="C276" s="251" t="s">
        <v>1453</v>
      </c>
      <c r="D276" s="251" t="s">
        <v>1454</v>
      </c>
      <c r="E276" s="252" t="s">
        <v>1455</v>
      </c>
      <c r="F276" s="252" t="s">
        <v>1166</v>
      </c>
    </row>
    <row r="277" spans="1:6" x14ac:dyDescent="0.25">
      <c r="A277" s="250">
        <v>310</v>
      </c>
      <c r="B277" s="251" t="s">
        <v>1456</v>
      </c>
      <c r="C277" s="251" t="s">
        <v>1457</v>
      </c>
      <c r="D277" s="251" t="s">
        <v>1458</v>
      </c>
      <c r="E277" s="252" t="s">
        <v>1459</v>
      </c>
      <c r="F277" s="252" t="s">
        <v>294</v>
      </c>
    </row>
    <row r="278" spans="1:6" x14ac:dyDescent="0.25">
      <c r="A278" s="250">
        <v>311</v>
      </c>
      <c r="B278" s="251" t="s">
        <v>1460</v>
      </c>
      <c r="C278" s="251" t="s">
        <v>1461</v>
      </c>
      <c r="D278" s="251" t="s">
        <v>1462</v>
      </c>
      <c r="E278" s="252" t="s">
        <v>1463</v>
      </c>
      <c r="F278" s="252" t="s">
        <v>266</v>
      </c>
    </row>
    <row r="279" spans="1:6" x14ac:dyDescent="0.25">
      <c r="A279" s="250">
        <v>312</v>
      </c>
      <c r="B279" s="251" t="s">
        <v>1464</v>
      </c>
      <c r="C279" s="251" t="s">
        <v>1465</v>
      </c>
      <c r="D279" s="251" t="s">
        <v>1466</v>
      </c>
      <c r="E279" s="252" t="s">
        <v>1467</v>
      </c>
      <c r="F279" s="252" t="s">
        <v>304</v>
      </c>
    </row>
    <row r="280" spans="1:6" x14ac:dyDescent="0.25">
      <c r="A280" s="250">
        <v>313</v>
      </c>
      <c r="B280" s="251" t="s">
        <v>1468</v>
      </c>
      <c r="C280" s="251" t="s">
        <v>1469</v>
      </c>
      <c r="D280" s="251" t="s">
        <v>1470</v>
      </c>
      <c r="E280" s="252" t="s">
        <v>1471</v>
      </c>
      <c r="F280" s="252" t="s">
        <v>323</v>
      </c>
    </row>
    <row r="281" spans="1:6" x14ac:dyDescent="0.25">
      <c r="A281" s="250">
        <v>314</v>
      </c>
      <c r="B281" s="251" t="s">
        <v>1472</v>
      </c>
      <c r="C281" s="251" t="s">
        <v>1473</v>
      </c>
      <c r="D281" s="251" t="s">
        <v>1474</v>
      </c>
      <c r="E281" s="252" t="s">
        <v>1475</v>
      </c>
      <c r="F281" s="252" t="s">
        <v>304</v>
      </c>
    </row>
    <row r="282" spans="1:6" x14ac:dyDescent="0.25">
      <c r="A282" s="250">
        <v>315</v>
      </c>
      <c r="B282" s="251" t="s">
        <v>1476</v>
      </c>
      <c r="C282" s="251" t="s">
        <v>1477</v>
      </c>
      <c r="D282" s="251" t="s">
        <v>1478</v>
      </c>
      <c r="E282" s="252" t="s">
        <v>1479</v>
      </c>
      <c r="F282" s="252" t="s">
        <v>463</v>
      </c>
    </row>
    <row r="283" spans="1:6" x14ac:dyDescent="0.25">
      <c r="A283" s="250">
        <v>316</v>
      </c>
      <c r="B283" s="251" t="s">
        <v>1480</v>
      </c>
      <c r="C283" s="251" t="s">
        <v>1481</v>
      </c>
      <c r="D283" s="251" t="s">
        <v>1482</v>
      </c>
      <c r="E283" s="252"/>
      <c r="F283" s="252" t="s">
        <v>1483</v>
      </c>
    </row>
    <row r="284" spans="1:6" x14ac:dyDescent="0.25">
      <c r="A284" s="250">
        <v>317</v>
      </c>
      <c r="B284" s="251" t="s">
        <v>1484</v>
      </c>
      <c r="C284" s="251" t="s">
        <v>1485</v>
      </c>
      <c r="D284" s="251" t="s">
        <v>1486</v>
      </c>
      <c r="E284" s="252" t="s">
        <v>1487</v>
      </c>
      <c r="F284" s="252" t="s">
        <v>257</v>
      </c>
    </row>
    <row r="285" spans="1:6" x14ac:dyDescent="0.25">
      <c r="A285" s="250">
        <v>318</v>
      </c>
      <c r="B285" s="251" t="s">
        <v>1488</v>
      </c>
      <c r="C285" s="251" t="s">
        <v>1489</v>
      </c>
      <c r="D285" s="251" t="s">
        <v>1490</v>
      </c>
      <c r="E285" s="252" t="s">
        <v>1491</v>
      </c>
      <c r="F285" s="252" t="s">
        <v>1166</v>
      </c>
    </row>
    <row r="286" spans="1:6" x14ac:dyDescent="0.25">
      <c r="A286" s="250">
        <v>319</v>
      </c>
      <c r="B286" s="251" t="s">
        <v>1492</v>
      </c>
      <c r="C286" s="251" t="s">
        <v>1493</v>
      </c>
      <c r="D286" s="251" t="s">
        <v>1494</v>
      </c>
      <c r="E286" s="252" t="s">
        <v>1495</v>
      </c>
      <c r="F286" s="252" t="s">
        <v>289</v>
      </c>
    </row>
    <row r="287" spans="1:6" x14ac:dyDescent="0.25">
      <c r="A287" s="250">
        <v>320</v>
      </c>
      <c r="B287" s="251" t="s">
        <v>1496</v>
      </c>
      <c r="C287" s="251" t="s">
        <v>1497</v>
      </c>
      <c r="D287" s="251" t="s">
        <v>1498</v>
      </c>
      <c r="E287" s="252" t="s">
        <v>1499</v>
      </c>
      <c r="F287" s="252" t="s">
        <v>239</v>
      </c>
    </row>
    <row r="288" spans="1:6" x14ac:dyDescent="0.25">
      <c r="A288" s="250">
        <v>321</v>
      </c>
      <c r="B288" s="251" t="s">
        <v>1500</v>
      </c>
      <c r="C288" s="251" t="s">
        <v>1501</v>
      </c>
      <c r="D288" s="251" t="s">
        <v>1502</v>
      </c>
      <c r="E288" s="252" t="s">
        <v>1503</v>
      </c>
      <c r="F288" s="252" t="s">
        <v>383</v>
      </c>
    </row>
    <row r="289" spans="1:6" x14ac:dyDescent="0.25">
      <c r="A289" s="250">
        <v>323</v>
      </c>
      <c r="B289" s="251" t="s">
        <v>1504</v>
      </c>
      <c r="C289" s="251" t="s">
        <v>1505</v>
      </c>
      <c r="D289" s="251" t="s">
        <v>1506</v>
      </c>
      <c r="E289" s="252" t="s">
        <v>1507</v>
      </c>
      <c r="F289" s="252" t="s">
        <v>1508</v>
      </c>
    </row>
    <row r="290" spans="1:6" x14ac:dyDescent="0.25">
      <c r="A290" s="250">
        <v>324</v>
      </c>
      <c r="B290" s="251" t="s">
        <v>1509</v>
      </c>
      <c r="C290" s="251" t="s">
        <v>1510</v>
      </c>
      <c r="D290" s="251" t="s">
        <v>1511</v>
      </c>
      <c r="E290" s="252" t="s">
        <v>1511</v>
      </c>
      <c r="F290" s="252" t="s">
        <v>1512</v>
      </c>
    </row>
    <row r="291" spans="1:6" x14ac:dyDescent="0.25">
      <c r="A291" s="250">
        <v>325</v>
      </c>
      <c r="B291" s="251" t="s">
        <v>1513</v>
      </c>
      <c r="C291" s="251" t="s">
        <v>1514</v>
      </c>
      <c r="D291" s="251" t="s">
        <v>1515</v>
      </c>
      <c r="E291" s="252" t="s">
        <v>1516</v>
      </c>
      <c r="F291" s="252" t="s">
        <v>401</v>
      </c>
    </row>
    <row r="292" spans="1:6" x14ac:dyDescent="0.25">
      <c r="A292" s="250">
        <v>326</v>
      </c>
      <c r="B292" s="251" t="s">
        <v>1517</v>
      </c>
      <c r="C292" s="251" t="s">
        <v>1518</v>
      </c>
      <c r="D292" s="251" t="s">
        <v>1519</v>
      </c>
      <c r="E292" s="252" t="s">
        <v>1520</v>
      </c>
      <c r="F292" s="252" t="s">
        <v>1166</v>
      </c>
    </row>
    <row r="293" spans="1:6" x14ac:dyDescent="0.25">
      <c r="A293" s="250">
        <v>327</v>
      </c>
      <c r="B293" s="251" t="s">
        <v>1521</v>
      </c>
      <c r="C293" s="251" t="s">
        <v>1522</v>
      </c>
      <c r="D293" s="251" t="s">
        <v>1523</v>
      </c>
      <c r="E293" s="252" t="s">
        <v>1524</v>
      </c>
      <c r="F293" s="252" t="s">
        <v>289</v>
      </c>
    </row>
    <row r="294" spans="1:6" x14ac:dyDescent="0.25">
      <c r="A294" s="250">
        <v>328</v>
      </c>
      <c r="B294" s="251" t="s">
        <v>1525</v>
      </c>
      <c r="C294" s="251" t="s">
        <v>1526</v>
      </c>
      <c r="D294" s="251" t="s">
        <v>1527</v>
      </c>
      <c r="E294" s="252" t="s">
        <v>1528</v>
      </c>
      <c r="F294" s="252" t="s">
        <v>271</v>
      </c>
    </row>
    <row r="295" spans="1:6" x14ac:dyDescent="0.25">
      <c r="A295" s="250">
        <v>329</v>
      </c>
      <c r="B295" s="251" t="s">
        <v>1529</v>
      </c>
      <c r="C295" s="251" t="s">
        <v>1530</v>
      </c>
      <c r="D295" s="251" t="s">
        <v>1531</v>
      </c>
      <c r="E295" s="252" t="s">
        <v>1532</v>
      </c>
      <c r="F295" s="252" t="s">
        <v>239</v>
      </c>
    </row>
    <row r="296" spans="1:6" x14ac:dyDescent="0.25">
      <c r="A296" s="250">
        <v>330</v>
      </c>
      <c r="B296" s="251" t="s">
        <v>1533</v>
      </c>
      <c r="C296" s="251" t="s">
        <v>1534</v>
      </c>
      <c r="D296" s="251" t="s">
        <v>1535</v>
      </c>
      <c r="E296" s="252" t="s">
        <v>1536</v>
      </c>
      <c r="F296" s="252" t="s">
        <v>239</v>
      </c>
    </row>
    <row r="297" spans="1:6" x14ac:dyDescent="0.25">
      <c r="A297" s="250">
        <v>331</v>
      </c>
      <c r="B297" s="251" t="s">
        <v>1537</v>
      </c>
      <c r="C297" s="251" t="s">
        <v>1538</v>
      </c>
      <c r="D297" s="251" t="s">
        <v>1539</v>
      </c>
      <c r="E297" s="252"/>
      <c r="F297" s="252" t="s">
        <v>266</v>
      </c>
    </row>
    <row r="298" spans="1:6" x14ac:dyDescent="0.25">
      <c r="A298" s="250">
        <v>332</v>
      </c>
      <c r="B298" s="251" t="s">
        <v>1540</v>
      </c>
      <c r="C298" s="251" t="s">
        <v>1541</v>
      </c>
      <c r="D298" s="251" t="s">
        <v>1542</v>
      </c>
      <c r="E298" s="252"/>
      <c r="F298" s="252" t="s">
        <v>266</v>
      </c>
    </row>
    <row r="299" spans="1:6" x14ac:dyDescent="0.25">
      <c r="A299" s="250">
        <v>333</v>
      </c>
      <c r="B299" s="251" t="s">
        <v>1543</v>
      </c>
      <c r="C299" s="251" t="s">
        <v>1544</v>
      </c>
      <c r="D299" s="251" t="s">
        <v>1545</v>
      </c>
      <c r="E299" s="252"/>
      <c r="F299" s="252" t="s">
        <v>383</v>
      </c>
    </row>
    <row r="300" spans="1:6" x14ac:dyDescent="0.25">
      <c r="A300" s="250">
        <v>334</v>
      </c>
      <c r="B300" s="251" t="s">
        <v>1546</v>
      </c>
      <c r="C300" s="251" t="s">
        <v>1547</v>
      </c>
      <c r="D300" s="251" t="s">
        <v>1548</v>
      </c>
      <c r="E300" s="252"/>
      <c r="F300" s="252" t="s">
        <v>239</v>
      </c>
    </row>
    <row r="301" spans="1:6" x14ac:dyDescent="0.25">
      <c r="A301" s="250">
        <v>335</v>
      </c>
      <c r="B301" s="251" t="s">
        <v>1549</v>
      </c>
      <c r="C301" s="251" t="s">
        <v>1550</v>
      </c>
      <c r="D301" s="251" t="s">
        <v>1551</v>
      </c>
      <c r="E301" s="252" t="s">
        <v>1552</v>
      </c>
      <c r="F301" s="252" t="s">
        <v>271</v>
      </c>
    </row>
    <row r="302" spans="1:6" x14ac:dyDescent="0.25">
      <c r="A302" s="250">
        <v>336</v>
      </c>
      <c r="B302" s="251" t="s">
        <v>1553</v>
      </c>
      <c r="C302" s="251" t="s">
        <v>1554</v>
      </c>
      <c r="D302" s="251" t="s">
        <v>1555</v>
      </c>
      <c r="E302" s="252"/>
      <c r="F302" s="252" t="s">
        <v>1179</v>
      </c>
    </row>
    <row r="303" spans="1:6" x14ac:dyDescent="0.25">
      <c r="A303" s="250">
        <v>337</v>
      </c>
      <c r="B303" s="251" t="s">
        <v>1556</v>
      </c>
      <c r="C303" s="251" t="s">
        <v>1557</v>
      </c>
      <c r="D303" s="251" t="s">
        <v>1558</v>
      </c>
      <c r="E303" s="252" t="s">
        <v>1559</v>
      </c>
      <c r="F303" s="252" t="s">
        <v>289</v>
      </c>
    </row>
    <row r="304" spans="1:6" x14ac:dyDescent="0.25">
      <c r="A304" s="250">
        <v>338</v>
      </c>
      <c r="B304" s="251" t="s">
        <v>1560</v>
      </c>
      <c r="C304" s="251" t="s">
        <v>1561</v>
      </c>
      <c r="D304" s="251" t="s">
        <v>1562</v>
      </c>
      <c r="E304" s="252"/>
      <c r="F304" s="252" t="s">
        <v>239</v>
      </c>
    </row>
    <row r="305" spans="1:6" x14ac:dyDescent="0.25">
      <c r="A305" s="250">
        <v>339</v>
      </c>
      <c r="B305" s="251" t="s">
        <v>1563</v>
      </c>
      <c r="C305" s="251" t="s">
        <v>1564</v>
      </c>
      <c r="D305" s="251" t="s">
        <v>1565</v>
      </c>
      <c r="E305" s="252" t="s">
        <v>1566</v>
      </c>
      <c r="F305" s="252" t="s">
        <v>1567</v>
      </c>
    </row>
    <row r="306" spans="1:6" x14ac:dyDescent="0.25">
      <c r="A306" s="250">
        <v>340</v>
      </c>
      <c r="B306" s="251" t="s">
        <v>1568</v>
      </c>
      <c r="C306" s="251" t="s">
        <v>1569</v>
      </c>
      <c r="D306" s="251" t="s">
        <v>1570</v>
      </c>
      <c r="E306" s="252" t="s">
        <v>1571</v>
      </c>
      <c r="F306" s="252" t="s">
        <v>396</v>
      </c>
    </row>
    <row r="307" spans="1:6" x14ac:dyDescent="0.25">
      <c r="A307" s="250">
        <v>341</v>
      </c>
      <c r="B307" s="251" t="s">
        <v>1572</v>
      </c>
      <c r="C307" s="251" t="s">
        <v>1573</v>
      </c>
      <c r="D307" s="251" t="s">
        <v>1574</v>
      </c>
      <c r="E307" s="252"/>
      <c r="F307" s="252" t="s">
        <v>314</v>
      </c>
    </row>
    <row r="308" spans="1:6" x14ac:dyDescent="0.25">
      <c r="A308" s="250">
        <v>342</v>
      </c>
      <c r="B308" s="251" t="s">
        <v>1575</v>
      </c>
      <c r="C308" s="251" t="s">
        <v>1576</v>
      </c>
      <c r="D308" s="251" t="s">
        <v>1577</v>
      </c>
      <c r="E308" s="252" t="s">
        <v>1578</v>
      </c>
      <c r="F308" s="252" t="s">
        <v>284</v>
      </c>
    </row>
    <row r="309" spans="1:6" x14ac:dyDescent="0.25">
      <c r="A309" s="250">
        <v>343</v>
      </c>
      <c r="B309" s="251" t="s">
        <v>1579</v>
      </c>
      <c r="C309" s="251" t="s">
        <v>1580</v>
      </c>
      <c r="D309" s="251" t="s">
        <v>1581</v>
      </c>
      <c r="E309" s="252" t="s">
        <v>1582</v>
      </c>
      <c r="F309" s="252" t="s">
        <v>271</v>
      </c>
    </row>
    <row r="310" spans="1:6" x14ac:dyDescent="0.25">
      <c r="A310" s="250">
        <v>346</v>
      </c>
      <c r="B310" s="251" t="s">
        <v>1583</v>
      </c>
      <c r="C310" s="251" t="s">
        <v>1584</v>
      </c>
      <c r="D310" s="251" t="s">
        <v>1585</v>
      </c>
      <c r="E310" s="252"/>
      <c r="F310" s="252" t="s">
        <v>1179</v>
      </c>
    </row>
    <row r="311" spans="1:6" x14ac:dyDescent="0.25">
      <c r="A311" s="250">
        <v>347</v>
      </c>
      <c r="B311" s="251" t="s">
        <v>1586</v>
      </c>
      <c r="C311" s="251" t="s">
        <v>1587</v>
      </c>
      <c r="D311" s="251" t="s">
        <v>1588</v>
      </c>
      <c r="E311" s="252"/>
      <c r="F311" s="252" t="s">
        <v>266</v>
      </c>
    </row>
    <row r="312" spans="1:6" x14ac:dyDescent="0.25">
      <c r="A312" s="250">
        <v>348</v>
      </c>
      <c r="B312" s="251" t="s">
        <v>1589</v>
      </c>
      <c r="C312" s="251" t="s">
        <v>1590</v>
      </c>
      <c r="D312" s="251" t="s">
        <v>1591</v>
      </c>
      <c r="E312" s="252"/>
      <c r="F312" s="252" t="s">
        <v>304</v>
      </c>
    </row>
    <row r="313" spans="1:6" x14ac:dyDescent="0.25">
      <c r="A313" s="250">
        <v>349</v>
      </c>
      <c r="B313" s="251" t="s">
        <v>1592</v>
      </c>
      <c r="C313" s="251" t="s">
        <v>1593</v>
      </c>
      <c r="D313" s="251" t="s">
        <v>1594</v>
      </c>
      <c r="E313" s="252"/>
      <c r="F313" s="252" t="s">
        <v>392</v>
      </c>
    </row>
    <row r="314" spans="1:6" x14ac:dyDescent="0.25">
      <c r="A314" s="250">
        <v>350</v>
      </c>
      <c r="B314" s="251" t="s">
        <v>1595</v>
      </c>
      <c r="C314" s="251" t="s">
        <v>1596</v>
      </c>
      <c r="D314" s="251" t="s">
        <v>1597</v>
      </c>
      <c r="E314" s="252" t="s">
        <v>1598</v>
      </c>
      <c r="F314" s="252" t="s">
        <v>252</v>
      </c>
    </row>
    <row r="315" spans="1:6" x14ac:dyDescent="0.25">
      <c r="A315" s="250">
        <v>351</v>
      </c>
      <c r="B315" s="251" t="s">
        <v>1599</v>
      </c>
      <c r="C315" s="251" t="s">
        <v>1600</v>
      </c>
      <c r="D315" s="251" t="s">
        <v>1601</v>
      </c>
      <c r="E315" s="252" t="s">
        <v>1602</v>
      </c>
      <c r="F315" s="252" t="s">
        <v>1603</v>
      </c>
    </row>
    <row r="316" spans="1:6" x14ac:dyDescent="0.25">
      <c r="A316" s="250">
        <v>352</v>
      </c>
      <c r="B316" s="251" t="s">
        <v>1604</v>
      </c>
      <c r="C316" s="251" t="s">
        <v>1605</v>
      </c>
      <c r="D316" s="251" t="s">
        <v>1606</v>
      </c>
      <c r="E316" s="252" t="s">
        <v>1607</v>
      </c>
      <c r="F316" s="252" t="s">
        <v>1608</v>
      </c>
    </row>
    <row r="317" spans="1:6" x14ac:dyDescent="0.25">
      <c r="A317" s="250">
        <v>353</v>
      </c>
      <c r="B317" s="251" t="s">
        <v>1609</v>
      </c>
      <c r="C317" s="251" t="s">
        <v>1610</v>
      </c>
      <c r="D317" s="251" t="s">
        <v>1611</v>
      </c>
      <c r="E317" s="252" t="s">
        <v>1611</v>
      </c>
      <c r="F317" s="252" t="s">
        <v>1612</v>
      </c>
    </row>
    <row r="318" spans="1:6" x14ac:dyDescent="0.25">
      <c r="A318" s="250">
        <v>354</v>
      </c>
      <c r="B318" s="251" t="s">
        <v>1613</v>
      </c>
      <c r="C318" s="251" t="s">
        <v>1614</v>
      </c>
      <c r="D318" s="251" t="s">
        <v>1615</v>
      </c>
      <c r="E318" s="252" t="s">
        <v>1615</v>
      </c>
      <c r="F318" s="252" t="s">
        <v>1616</v>
      </c>
    </row>
    <row r="319" spans="1:6" x14ac:dyDescent="0.25">
      <c r="A319" s="250">
        <v>355</v>
      </c>
      <c r="B319" s="251" t="s">
        <v>1617</v>
      </c>
      <c r="C319" s="251" t="s">
        <v>1618</v>
      </c>
      <c r="D319" s="251" t="s">
        <v>1619</v>
      </c>
      <c r="E319" s="252" t="s">
        <v>1619</v>
      </c>
      <c r="F319" s="252" t="s">
        <v>378</v>
      </c>
    </row>
    <row r="320" spans="1:6" x14ac:dyDescent="0.25">
      <c r="A320" s="250">
        <v>356</v>
      </c>
      <c r="B320" s="251" t="s">
        <v>1620</v>
      </c>
      <c r="C320" s="251" t="s">
        <v>1621</v>
      </c>
      <c r="D320" s="251" t="s">
        <v>1622</v>
      </c>
      <c r="E320" s="252"/>
      <c r="F320" s="252" t="s">
        <v>1179</v>
      </c>
    </row>
    <row r="321" spans="1:6" x14ac:dyDescent="0.25">
      <c r="A321" s="250">
        <v>357</v>
      </c>
      <c r="B321" s="251" t="s">
        <v>1623</v>
      </c>
      <c r="C321" s="251" t="s">
        <v>1624</v>
      </c>
      <c r="D321" s="251" t="s">
        <v>1625</v>
      </c>
      <c r="E321" s="252" t="s">
        <v>1626</v>
      </c>
      <c r="F321" s="252" t="s">
        <v>373</v>
      </c>
    </row>
    <row r="322" spans="1:6" x14ac:dyDescent="0.25">
      <c r="A322" s="250">
        <v>358</v>
      </c>
      <c r="B322" s="251" t="s">
        <v>1627</v>
      </c>
      <c r="C322" s="251" t="s">
        <v>1628</v>
      </c>
      <c r="D322" s="251" t="s">
        <v>1629</v>
      </c>
      <c r="E322" s="252" t="s">
        <v>1630</v>
      </c>
      <c r="F322" s="252" t="s">
        <v>257</v>
      </c>
    </row>
    <row r="323" spans="1:6" x14ac:dyDescent="0.25">
      <c r="A323" s="250">
        <v>359</v>
      </c>
      <c r="B323" s="251" t="s">
        <v>1631</v>
      </c>
      <c r="C323" s="251" t="s">
        <v>1632</v>
      </c>
      <c r="D323" s="251" t="s">
        <v>1633</v>
      </c>
      <c r="E323" s="252"/>
      <c r="F323" s="252" t="s">
        <v>266</v>
      </c>
    </row>
    <row r="324" spans="1:6" x14ac:dyDescent="0.25">
      <c r="A324" s="250">
        <v>360</v>
      </c>
      <c r="B324" s="251" t="s">
        <v>1634</v>
      </c>
      <c r="C324" s="251" t="s">
        <v>1635</v>
      </c>
      <c r="D324" s="251" t="s">
        <v>1636</v>
      </c>
      <c r="E324" s="252" t="s">
        <v>1637</v>
      </c>
      <c r="F324" s="252" t="s">
        <v>1179</v>
      </c>
    </row>
    <row r="325" spans="1:6" x14ac:dyDescent="0.25">
      <c r="A325" s="250">
        <v>361</v>
      </c>
      <c r="B325" s="251" t="s">
        <v>1638</v>
      </c>
      <c r="C325" s="251" t="s">
        <v>1639</v>
      </c>
      <c r="D325" s="251" t="s">
        <v>1640</v>
      </c>
      <c r="E325" s="252" t="s">
        <v>1641</v>
      </c>
      <c r="F325" s="252" t="s">
        <v>342</v>
      </c>
    </row>
    <row r="326" spans="1:6" x14ac:dyDescent="0.25">
      <c r="A326" s="250">
        <v>362</v>
      </c>
      <c r="B326" s="251" t="s">
        <v>1642</v>
      </c>
      <c r="C326" s="251" t="s">
        <v>1643</v>
      </c>
      <c r="D326" s="251" t="s">
        <v>1644</v>
      </c>
      <c r="E326" s="252" t="s">
        <v>1644</v>
      </c>
      <c r="F326" s="252" t="s">
        <v>1645</v>
      </c>
    </row>
    <row r="327" spans="1:6" x14ac:dyDescent="0.25">
      <c r="A327" s="250">
        <v>363</v>
      </c>
      <c r="B327" s="251" t="s">
        <v>1646</v>
      </c>
      <c r="C327" s="251" t="s">
        <v>1647</v>
      </c>
      <c r="D327" s="251" t="s">
        <v>1648</v>
      </c>
      <c r="E327" s="252"/>
      <c r="F327" s="252" t="s">
        <v>239</v>
      </c>
    </row>
    <row r="328" spans="1:6" x14ac:dyDescent="0.25">
      <c r="A328" s="250">
        <v>364</v>
      </c>
      <c r="B328" s="251" t="s">
        <v>1649</v>
      </c>
      <c r="C328" s="251" t="s">
        <v>1650</v>
      </c>
      <c r="D328" s="251" t="s">
        <v>1651</v>
      </c>
      <c r="E328" s="252" t="s">
        <v>1652</v>
      </c>
      <c r="F328" s="252" t="s">
        <v>1179</v>
      </c>
    </row>
    <row r="329" spans="1:6" x14ac:dyDescent="0.25">
      <c r="A329" s="250">
        <v>702</v>
      </c>
      <c r="B329" s="251" t="s">
        <v>1653</v>
      </c>
      <c r="C329" s="251" t="s">
        <v>1654</v>
      </c>
      <c r="D329" s="251" t="s">
        <v>1655</v>
      </c>
      <c r="E329" s="252" t="s">
        <v>1656</v>
      </c>
      <c r="F329" s="252" t="s">
        <v>239</v>
      </c>
    </row>
    <row r="330" spans="1:6" x14ac:dyDescent="0.25">
      <c r="A330" s="250">
        <v>703</v>
      </c>
      <c r="B330" s="251" t="s">
        <v>1657</v>
      </c>
      <c r="C330" s="251" t="s">
        <v>1658</v>
      </c>
      <c r="D330" s="251" t="s">
        <v>1659</v>
      </c>
      <c r="E330" s="252">
        <v>37379288</v>
      </c>
      <c r="F330" s="252" t="s">
        <v>239</v>
      </c>
    </row>
    <row r="331" spans="1:6" x14ac:dyDescent="0.25">
      <c r="A331" s="250">
        <v>704</v>
      </c>
      <c r="B331" s="251" t="s">
        <v>1660</v>
      </c>
      <c r="C331" s="251" t="s">
        <v>1661</v>
      </c>
      <c r="D331" s="251" t="s">
        <v>1662</v>
      </c>
      <c r="E331" s="252" t="s">
        <v>1663</v>
      </c>
      <c r="F331" s="252" t="s">
        <v>1179</v>
      </c>
    </row>
    <row r="332" spans="1:6" x14ac:dyDescent="0.25">
      <c r="A332" s="250">
        <v>705</v>
      </c>
      <c r="B332" s="251" t="s">
        <v>1664</v>
      </c>
      <c r="C332" s="251" t="s">
        <v>1665</v>
      </c>
      <c r="D332" s="251" t="s">
        <v>1666</v>
      </c>
      <c r="E332" s="252" t="s">
        <v>1667</v>
      </c>
      <c r="F332" s="252" t="s">
        <v>1179</v>
      </c>
    </row>
    <row r="333" spans="1:6" x14ac:dyDescent="0.25">
      <c r="A333" s="250">
        <v>706</v>
      </c>
      <c r="B333" s="251" t="s">
        <v>1668</v>
      </c>
      <c r="C333" s="251" t="s">
        <v>1669</v>
      </c>
      <c r="D333" s="251" t="s">
        <v>1670</v>
      </c>
      <c r="E333" s="252" t="s">
        <v>1671</v>
      </c>
      <c r="F333" s="252" t="s">
        <v>284</v>
      </c>
    </row>
    <row r="334" spans="1:6" x14ac:dyDescent="0.25">
      <c r="A334" s="250">
        <v>707</v>
      </c>
      <c r="B334" s="251" t="s">
        <v>1672</v>
      </c>
      <c r="C334" s="251" t="s">
        <v>1673</v>
      </c>
      <c r="D334" s="251" t="s">
        <v>1674</v>
      </c>
      <c r="E334" s="252" t="s">
        <v>1675</v>
      </c>
      <c r="F334" s="252" t="s">
        <v>1179</v>
      </c>
    </row>
    <row r="335" spans="1:6" x14ac:dyDescent="0.25">
      <c r="A335" s="250">
        <v>708</v>
      </c>
      <c r="B335" s="251" t="s">
        <v>1676</v>
      </c>
      <c r="C335" s="251" t="s">
        <v>1677</v>
      </c>
      <c r="D335" s="251" t="s">
        <v>1678</v>
      </c>
      <c r="E335" s="252" t="s">
        <v>1679</v>
      </c>
      <c r="F335" s="252" t="s">
        <v>1680</v>
      </c>
    </row>
    <row r="336" spans="1:6" x14ac:dyDescent="0.25">
      <c r="A336" s="250">
        <v>709</v>
      </c>
      <c r="B336" s="251" t="s">
        <v>1681</v>
      </c>
      <c r="C336" s="251" t="s">
        <v>1682</v>
      </c>
      <c r="D336" s="251" t="s">
        <v>1683</v>
      </c>
      <c r="E336" s="252" t="s">
        <v>1684</v>
      </c>
      <c r="F336" s="252" t="s">
        <v>1685</v>
      </c>
    </row>
    <row r="337" spans="1:6" x14ac:dyDescent="0.25">
      <c r="A337" s="250">
        <v>710</v>
      </c>
      <c r="B337" s="251" t="s">
        <v>1686</v>
      </c>
      <c r="C337" s="251" t="s">
        <v>1687</v>
      </c>
      <c r="D337" s="251" t="s">
        <v>1688</v>
      </c>
      <c r="E337" s="252">
        <v>37931738</v>
      </c>
      <c r="F337" s="252" t="s">
        <v>239</v>
      </c>
    </row>
    <row r="338" spans="1:6" x14ac:dyDescent="0.25">
      <c r="A338" s="250">
        <v>711</v>
      </c>
      <c r="B338" s="251" t="s">
        <v>1689</v>
      </c>
      <c r="C338" s="251" t="s">
        <v>1690</v>
      </c>
      <c r="D338" s="251" t="s">
        <v>1691</v>
      </c>
      <c r="E338" s="252" t="s">
        <v>1692</v>
      </c>
      <c r="F338" s="252" t="s">
        <v>257</v>
      </c>
    </row>
    <row r="339" spans="1:6" x14ac:dyDescent="0.25">
      <c r="A339" s="250">
        <v>712</v>
      </c>
      <c r="B339" s="251" t="s">
        <v>1693</v>
      </c>
      <c r="C339" s="251" t="s">
        <v>1694</v>
      </c>
      <c r="D339" s="251" t="s">
        <v>1695</v>
      </c>
      <c r="E339" s="252" t="s">
        <v>1696</v>
      </c>
      <c r="F339" s="252" t="s">
        <v>1697</v>
      </c>
    </row>
    <row r="340" spans="1:6" x14ac:dyDescent="0.25">
      <c r="A340" s="250">
        <v>713</v>
      </c>
      <c r="B340" s="251" t="s">
        <v>1698</v>
      </c>
      <c r="C340" s="251" t="s">
        <v>1699</v>
      </c>
      <c r="D340" s="251" t="s">
        <v>1700</v>
      </c>
      <c r="E340" s="252" t="s">
        <v>1701</v>
      </c>
      <c r="F340" s="252" t="s">
        <v>1702</v>
      </c>
    </row>
    <row r="341" spans="1:6" x14ac:dyDescent="0.25">
      <c r="A341" s="250">
        <v>714</v>
      </c>
      <c r="B341" s="251" t="s">
        <v>1703</v>
      </c>
      <c r="C341" s="251" t="s">
        <v>1704</v>
      </c>
      <c r="D341" s="251" t="s">
        <v>1705</v>
      </c>
      <c r="E341" s="252" t="s">
        <v>1706</v>
      </c>
      <c r="F341" s="252" t="s">
        <v>1707</v>
      </c>
    </row>
    <row r="342" spans="1:6" x14ac:dyDescent="0.25">
      <c r="A342" s="250">
        <v>715</v>
      </c>
      <c r="B342" s="251" t="s">
        <v>1708</v>
      </c>
      <c r="C342" s="251" t="s">
        <v>1709</v>
      </c>
      <c r="D342" s="251" t="s">
        <v>1710</v>
      </c>
      <c r="E342" s="252" t="s">
        <v>1710</v>
      </c>
      <c r="F342" s="252" t="s">
        <v>284</v>
      </c>
    </row>
    <row r="343" spans="1:6" x14ac:dyDescent="0.25">
      <c r="A343" s="250">
        <v>716</v>
      </c>
      <c r="B343" s="251" t="s">
        <v>1711</v>
      </c>
      <c r="C343" s="251" t="s">
        <v>1712</v>
      </c>
      <c r="D343" s="251" t="s">
        <v>1713</v>
      </c>
      <c r="E343" s="252"/>
      <c r="F343" s="252" t="s">
        <v>294</v>
      </c>
    </row>
    <row r="344" spans="1:6" x14ac:dyDescent="0.25">
      <c r="A344" s="250">
        <v>717</v>
      </c>
      <c r="B344" s="251" t="s">
        <v>1714</v>
      </c>
      <c r="C344" s="251" t="s">
        <v>1715</v>
      </c>
      <c r="D344" s="251" t="s">
        <v>1716</v>
      </c>
      <c r="E344" s="252"/>
      <c r="F344" s="252" t="s">
        <v>1717</v>
      </c>
    </row>
    <row r="345" spans="1:6" x14ac:dyDescent="0.25">
      <c r="A345" s="250">
        <v>718</v>
      </c>
      <c r="B345" s="251" t="s">
        <v>1718</v>
      </c>
      <c r="C345" s="251" t="s">
        <v>1719</v>
      </c>
      <c r="D345" s="251" t="s">
        <v>1720</v>
      </c>
      <c r="E345" s="252"/>
      <c r="F345" s="252" t="s">
        <v>364</v>
      </c>
    </row>
    <row r="346" spans="1:6" x14ac:dyDescent="0.25">
      <c r="A346" s="250">
        <v>719</v>
      </c>
      <c r="B346" s="251" t="s">
        <v>1721</v>
      </c>
      <c r="C346" s="251" t="s">
        <v>1722</v>
      </c>
      <c r="D346" s="251" t="s">
        <v>1723</v>
      </c>
      <c r="E346" s="252"/>
      <c r="F346" s="252" t="s">
        <v>239</v>
      </c>
    </row>
    <row r="347" spans="1:6" x14ac:dyDescent="0.25">
      <c r="A347" s="250">
        <v>720</v>
      </c>
      <c r="B347" s="251" t="s">
        <v>1724</v>
      </c>
      <c r="C347" s="251" t="s">
        <v>1725</v>
      </c>
      <c r="D347" s="251" t="s">
        <v>1726</v>
      </c>
      <c r="E347" s="252"/>
      <c r="F347" s="252" t="s">
        <v>239</v>
      </c>
    </row>
    <row r="348" spans="1:6" x14ac:dyDescent="0.25">
      <c r="A348" s="250">
        <v>721</v>
      </c>
      <c r="B348" s="251" t="s">
        <v>1727</v>
      </c>
      <c r="C348" s="251" t="s">
        <v>1728</v>
      </c>
      <c r="D348" s="251" t="s">
        <v>1729</v>
      </c>
      <c r="E348" s="252" t="s">
        <v>1730</v>
      </c>
      <c r="F348" s="252" t="s">
        <v>257</v>
      </c>
    </row>
    <row r="349" spans="1:6" x14ac:dyDescent="0.25">
      <c r="A349" s="250">
        <v>722</v>
      </c>
      <c r="B349" s="255" t="s">
        <v>1731</v>
      </c>
      <c r="C349" s="251" t="s">
        <v>1732</v>
      </c>
      <c r="D349" s="251" t="s">
        <v>1733</v>
      </c>
      <c r="E349" s="252" t="s">
        <v>1734</v>
      </c>
      <c r="F349" s="252" t="s">
        <v>1735</v>
      </c>
    </row>
    <row r="350" spans="1:6" x14ac:dyDescent="0.25">
      <c r="A350" s="250">
        <v>723</v>
      </c>
      <c r="B350" s="251" t="s">
        <v>1736</v>
      </c>
      <c r="C350" s="251" t="s">
        <v>1737</v>
      </c>
      <c r="D350" s="251" t="s">
        <v>1738</v>
      </c>
      <c r="E350" s="252" t="s">
        <v>1738</v>
      </c>
      <c r="F350" s="252" t="s">
        <v>284</v>
      </c>
    </row>
    <row r="351" spans="1:6" x14ac:dyDescent="0.25">
      <c r="A351" s="250">
        <v>724</v>
      </c>
      <c r="B351" s="251" t="s">
        <v>1739</v>
      </c>
      <c r="C351" s="251" t="s">
        <v>1740</v>
      </c>
      <c r="D351" s="251" t="s">
        <v>1741</v>
      </c>
      <c r="E351" s="252" t="s">
        <v>1742</v>
      </c>
      <c r="F351" s="252" t="s">
        <v>271</v>
      </c>
    </row>
    <row r="352" spans="1:6" x14ac:dyDescent="0.25">
      <c r="A352" s="250">
        <v>725</v>
      </c>
      <c r="B352" s="251" t="s">
        <v>1743</v>
      </c>
      <c r="C352" s="251" t="s">
        <v>1744</v>
      </c>
      <c r="D352" s="251" t="s">
        <v>1745</v>
      </c>
      <c r="E352" s="252" t="s">
        <v>1746</v>
      </c>
      <c r="F352" s="252" t="s">
        <v>1166</v>
      </c>
    </row>
    <row r="353" spans="1:6" x14ac:dyDescent="0.25">
      <c r="A353" s="250">
        <v>726</v>
      </c>
      <c r="B353" s="251" t="s">
        <v>1747</v>
      </c>
      <c r="C353" s="251" t="s">
        <v>1748</v>
      </c>
      <c r="D353" s="251" t="s">
        <v>1749</v>
      </c>
      <c r="E353" s="252" t="s">
        <v>1750</v>
      </c>
      <c r="F353" s="252" t="s">
        <v>304</v>
      </c>
    </row>
    <row r="354" spans="1:6" x14ac:dyDescent="0.25">
      <c r="A354" s="250">
        <v>727</v>
      </c>
      <c r="B354" s="251" t="s">
        <v>1751</v>
      </c>
      <c r="C354" s="251" t="s">
        <v>1752</v>
      </c>
      <c r="D354" s="251" t="s">
        <v>1753</v>
      </c>
      <c r="E354" s="252" t="s">
        <v>1754</v>
      </c>
      <c r="F354" s="252" t="s">
        <v>1755</v>
      </c>
    </row>
    <row r="355" spans="1:6" x14ac:dyDescent="0.25">
      <c r="A355" s="250">
        <v>728</v>
      </c>
      <c r="B355" s="251" t="s">
        <v>1756</v>
      </c>
      <c r="C355" s="251" t="s">
        <v>1757</v>
      </c>
      <c r="D355" s="251" t="s">
        <v>1758</v>
      </c>
      <c r="E355" s="252" t="s">
        <v>1759</v>
      </c>
      <c r="F355" s="252" t="s">
        <v>1760</v>
      </c>
    </row>
    <row r="356" spans="1:6" x14ac:dyDescent="0.25">
      <c r="A356" s="250">
        <v>729</v>
      </c>
      <c r="B356" s="251" t="s">
        <v>1761</v>
      </c>
      <c r="C356" s="251" t="s">
        <v>1762</v>
      </c>
      <c r="D356" s="251" t="s">
        <v>1763</v>
      </c>
      <c r="E356" s="252" t="s">
        <v>1764</v>
      </c>
      <c r="F356" s="252" t="s">
        <v>257</v>
      </c>
    </row>
    <row r="357" spans="1:6" x14ac:dyDescent="0.25">
      <c r="A357" s="250">
        <v>730</v>
      </c>
      <c r="B357" s="251" t="s">
        <v>1765</v>
      </c>
      <c r="C357" s="251" t="s">
        <v>1766</v>
      </c>
      <c r="D357" s="251" t="s">
        <v>1767</v>
      </c>
      <c r="E357" s="252" t="s">
        <v>1768</v>
      </c>
      <c r="F357" s="252" t="s">
        <v>309</v>
      </c>
    </row>
    <row r="358" spans="1:6" x14ac:dyDescent="0.25">
      <c r="A358" s="250">
        <v>731</v>
      </c>
      <c r="B358" s="251" t="s">
        <v>1769</v>
      </c>
      <c r="C358" s="251" t="s">
        <v>1770</v>
      </c>
      <c r="D358" s="251" t="s">
        <v>1771</v>
      </c>
      <c r="E358" s="252"/>
      <c r="F358" s="252" t="s">
        <v>239</v>
      </c>
    </row>
    <row r="359" spans="1:6" x14ac:dyDescent="0.25">
      <c r="A359" s="250">
        <v>732</v>
      </c>
      <c r="B359" s="251" t="s">
        <v>1772</v>
      </c>
      <c r="C359" s="251" t="s">
        <v>1773</v>
      </c>
      <c r="D359" s="251" t="s">
        <v>1774</v>
      </c>
      <c r="E359" s="252"/>
      <c r="F359" s="252" t="s">
        <v>239</v>
      </c>
    </row>
    <row r="360" spans="1:6" x14ac:dyDescent="0.25">
      <c r="A360" s="250">
        <v>733</v>
      </c>
      <c r="B360" s="251" t="s">
        <v>1775</v>
      </c>
      <c r="C360" s="251" t="s">
        <v>1776</v>
      </c>
      <c r="D360" s="251" t="s">
        <v>1777</v>
      </c>
      <c r="E360" s="252"/>
      <c r="F360" s="252" t="s">
        <v>239</v>
      </c>
    </row>
    <row r="361" spans="1:6" x14ac:dyDescent="0.25">
      <c r="A361" s="250">
        <v>734</v>
      </c>
      <c r="B361" s="251" t="s">
        <v>1778</v>
      </c>
      <c r="C361" s="251" t="s">
        <v>1779</v>
      </c>
      <c r="D361" s="251" t="s">
        <v>1780</v>
      </c>
      <c r="E361" s="252"/>
      <c r="F361" s="252" t="s">
        <v>1166</v>
      </c>
    </row>
    <row r="362" spans="1:6" x14ac:dyDescent="0.25">
      <c r="A362" s="250">
        <v>735</v>
      </c>
      <c r="B362" s="251" t="s">
        <v>1781</v>
      </c>
      <c r="C362" s="251" t="s">
        <v>1782</v>
      </c>
      <c r="D362" s="251" t="s">
        <v>1783</v>
      </c>
      <c r="E362" s="252"/>
      <c r="F362" s="252" t="s">
        <v>1166</v>
      </c>
    </row>
    <row r="363" spans="1:6" x14ac:dyDescent="0.25">
      <c r="A363" s="250">
        <v>736</v>
      </c>
      <c r="B363" s="251" t="s">
        <v>1784</v>
      </c>
      <c r="C363" s="251" t="s">
        <v>1785</v>
      </c>
      <c r="D363" s="251" t="s">
        <v>1786</v>
      </c>
      <c r="E363" s="252"/>
      <c r="F363" s="252" t="s">
        <v>1787</v>
      </c>
    </row>
    <row r="364" spans="1:6" x14ac:dyDescent="0.25">
      <c r="A364" s="250">
        <v>737</v>
      </c>
      <c r="B364" s="251" t="s">
        <v>1788</v>
      </c>
      <c r="C364" s="251" t="s">
        <v>1789</v>
      </c>
      <c r="D364" s="251" t="s">
        <v>1790</v>
      </c>
      <c r="E364" s="252"/>
      <c r="F364" s="252" t="s">
        <v>1788</v>
      </c>
    </row>
    <row r="365" spans="1:6" x14ac:dyDescent="0.25">
      <c r="A365" s="250">
        <v>738</v>
      </c>
      <c r="B365" s="251" t="s">
        <v>1791</v>
      </c>
      <c r="C365" s="251" t="s">
        <v>1792</v>
      </c>
      <c r="D365" s="251">
        <v>300.71910220000001</v>
      </c>
      <c r="E365" s="252"/>
      <c r="F365" s="252" t="s">
        <v>1793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Credit Approval</vt:lpstr>
      <vt:lpstr> DBR CDC</vt:lpstr>
      <vt:lpstr>RFD App score card</vt:lpstr>
      <vt:lpstr>Amortization Schedule</vt:lpstr>
      <vt:lpstr>Sheet1</vt:lpstr>
      <vt:lpstr>' DBR CDC'!Print_Area</vt:lpstr>
      <vt:lpstr>'Amortization Schedule'!Print_Area</vt:lpstr>
      <vt:lpstr>'Credit Approval'!Print_Area</vt:lpstr>
      <vt:lpstr>'RFD App score card'!Print_Area</vt:lpstr>
    </vt:vector>
  </TitlesOfParts>
  <Company>BOP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selman.butt</dc:creator>
  <cp:lastModifiedBy>Muhammad Fayyaz - 9117</cp:lastModifiedBy>
  <cp:lastPrinted>2021-07-16T12:17:46Z</cp:lastPrinted>
  <dcterms:created xsi:type="dcterms:W3CDTF">2013-03-01T06:28:23Z</dcterms:created>
  <dcterms:modified xsi:type="dcterms:W3CDTF">2022-02-14T06:04:54Z</dcterms:modified>
</cp:coreProperties>
</file>